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122\Aid Offer Resources\Billing Worksheets\"/>
    </mc:Choice>
  </mc:AlternateContent>
  <workbookProtection workbookAlgorithmName="SHA-512" workbookHashValue="6ZXyBOyUlUMMIw71apCUkGPDVMA19H07FO8XNhJ+PXhQv856XPsG6TQ53QkrUEiCkKqr33W6ASPt1VbiGxAyjw==" workbookSaltValue="J3ycqaKIqjhgVhTUtP8nUg==" workbookSpinCount="100000" lockStructure="1"/>
  <bookViews>
    <workbookView xWindow="24105" yWindow="4440" windowWidth="20040" windowHeight="12840" tabRatio="721"/>
  </bookViews>
  <sheets>
    <sheet name="Worksheets Home" sheetId="4" r:id="rId1"/>
    <sheet name="Master's or Cert" sheetId="1" r:id="rId2"/>
    <sheet name="Doctoral" sheetId="23" r:id="rId3"/>
    <sheet name="Data" sheetId="2" state="hidden" r:id="rId4"/>
  </sheets>
  <definedNames>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23" l="1"/>
  <c r="L24" i="23"/>
  <c r="J24" i="23"/>
  <c r="N23" i="23"/>
  <c r="L23" i="23"/>
  <c r="J23" i="23"/>
  <c r="N25" i="1"/>
  <c r="L25" i="1"/>
  <c r="J25" i="1"/>
  <c r="N24" i="1"/>
  <c r="L24" i="1"/>
  <c r="J24" i="1"/>
  <c r="C32" i="23" l="1"/>
  <c r="N14" i="23"/>
  <c r="L14" i="23"/>
  <c r="J14" i="23"/>
  <c r="N12" i="23"/>
  <c r="L12" i="23"/>
  <c r="J12" i="23"/>
  <c r="C33" i="1"/>
  <c r="L15" i="1" l="1"/>
  <c r="N15" i="1"/>
  <c r="J15" i="1"/>
  <c r="N13" i="1"/>
  <c r="L13" i="1"/>
  <c r="J13" i="1"/>
  <c r="N15" i="23" l="1"/>
  <c r="L15" i="23"/>
  <c r="J15" i="23"/>
  <c r="N16" i="1" l="1"/>
  <c r="L16" i="1"/>
  <c r="J16" i="1"/>
  <c r="H27" i="1" l="1"/>
  <c r="N26" i="1"/>
  <c r="L26" i="1"/>
  <c r="J26" i="1"/>
  <c r="N23" i="1"/>
  <c r="L23" i="1"/>
  <c r="J23" i="1"/>
  <c r="N22" i="1"/>
  <c r="L22" i="1"/>
  <c r="J22" i="1"/>
  <c r="N18" i="1"/>
  <c r="L18" i="1"/>
  <c r="J18" i="1"/>
  <c r="N17" i="1"/>
  <c r="J17" i="1"/>
  <c r="H15" i="1"/>
  <c r="H25" i="1" l="1"/>
  <c r="N28" i="1"/>
  <c r="H24" i="1"/>
  <c r="J28" i="1"/>
  <c r="L28" i="1"/>
  <c r="J19" i="1"/>
  <c r="L19" i="1"/>
  <c r="H17" i="1"/>
  <c r="H18" i="1"/>
  <c r="H16" i="1"/>
  <c r="N19" i="1"/>
  <c r="H13" i="1"/>
  <c r="H28" i="1" l="1"/>
  <c r="N30" i="1"/>
  <c r="L30" i="1"/>
  <c r="J30" i="1"/>
  <c r="H19" i="1"/>
  <c r="H30" i="1" s="1"/>
  <c r="H24" i="23" l="1"/>
  <c r="N17" i="23" l="1"/>
  <c r="L17" i="23"/>
  <c r="J17" i="23"/>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<sst xmlns="http://schemas.openxmlformats.org/spreadsheetml/2006/main" count="150" uniqueCount="70">
  <si>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</si>
  <si>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</si>
  <si>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</si>
  <si>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</si>
  <si>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</si>
  <si>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</si>
  <si>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</si>
  <si>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</si>
  <si>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</si>
  <si>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</si>
  <si>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</si>
  <si>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</si>
  <si>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</si>
  <si>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</si>
  <si>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</si>
  <si>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</si>
  <si>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</si>
  <si>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</si>
  <si>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</si>
  <si>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</si>
  <si>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</si>
  <si>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</si>
  <si>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</si>
  <si>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</si>
  <si>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</si>
  <si>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</si>
  <si>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</si>
  <si>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</si>
  <si>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</si>
  <si>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</si>
  <si>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</si>
  <si>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</si>
  <si>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</si>
  <si>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</si>
  <si>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</si>
  <si>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</si>
  <si>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</si>
  <si>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</si>
  <si>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</si>
  <si>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</si>
  <si>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</si>
  <si>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</si>
  <si>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</si>
  <si>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</si>
  <si>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</si>
  <si>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</si>
  <si>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</si>
  <si>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</si>
  <si>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</si>
  <si>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</si>
  <si>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Choose Your Program:</t>
  </si>
  <si>
    <t>Doctoral Programs</t>
  </si>
  <si>
    <t>New Master's</t>
  </si>
  <si>
    <r>
      <rPr>
        <b/>
        <i/>
        <sz val="11"/>
        <color rgb="FF000000"/>
        <rFont val="Calibri"/>
        <family val="2"/>
        <scheme val="minor"/>
      </rPr>
      <t xml:space="preserve">Note: </t>
    </r>
    <r>
      <rPr>
        <i/>
        <sz val="11"/>
        <color rgb="FF000000"/>
        <rFont val="Calibri"/>
        <family val="2"/>
        <scheme val="minor"/>
      </rPr>
      <t xml:space="preserve">If you are in a doctoral program, please use the worksheet on the next tab. </t>
    </r>
  </si>
  <si>
    <t>Master's or Certificate Programs</t>
  </si>
  <si>
    <r>
      <t xml:space="preserve">2021-22 Estimated Billing Worksheets
</t>
    </r>
    <r>
      <rPr>
        <b/>
        <i/>
        <sz val="16"/>
        <color theme="1"/>
        <rFont val="Calibri"/>
        <family val="2"/>
        <scheme val="minor"/>
      </rPr>
      <t>Josef Korbel School of International Studies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</si>
  <si>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2021-2022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</si>
  <si>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Tuition for the 2021-2022 academic year is $1,295 per credit.</t>
  </si>
  <si>
    <t>Tuition for the 2021-2022 academic year is $1,490 per credit.</t>
  </si>
  <si>
    <t>Tuition for the 2021-2022 academic year is $1,490 per credit. If enrolled in 12-18 credits, tuition will be charged a flat rate of $17,880.</t>
  </si>
  <si>
    <r>
      <t xml:space="preserve">2021-22 Estimated Billing Worksheet
</t>
    </r>
    <r>
      <rPr>
        <b/>
        <i/>
        <sz val="16"/>
        <color theme="1"/>
        <rFont val="Calibri"/>
        <family val="2"/>
        <scheme val="minor"/>
      </rPr>
      <t>Master's or Certificate Programs</t>
    </r>
  </si>
  <si>
    <t>FALL 2021:</t>
  </si>
  <si>
    <t>WINTER 2022:</t>
  </si>
  <si>
    <t>SPRING 2022:</t>
  </si>
  <si>
    <t>FALL 2021</t>
  </si>
  <si>
    <t>WINTER 2022</t>
  </si>
  <si>
    <t>SPRING 2022</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</si>
  <si>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</si>
  <si>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</si>
  <si>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2021-22 Estimated Billing Worksheet
</t>
    </r>
    <r>
      <rPr>
        <b/>
        <i/>
        <sz val="16"/>
        <color theme="1"/>
        <rFont val="Calibri"/>
        <family val="2"/>
        <scheme val="minor"/>
      </rPr>
      <t>Doctoral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</si>
</sst>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6" t="s">
        <v>55</v>
      </c>
      <c r="C2" s="57"/>
      <c r="D2" s="57"/>
    </row>
    <row r="3" spans="1:4" ht="8.25" customHeight="1" x14ac:dyDescent="0.25">
      <c r="B3" s="19"/>
      <c r="C3" s="21"/>
      <c r="D3" s="21"/>
    </row>
    <row r="4" spans="1:4" ht="66.75" customHeight="1" x14ac:dyDescent="0.25">
      <c r="B4" s="58" t="s">
        <v>56</v>
      </c>
      <c r="C4" s="58"/>
      <c r="D4" s="58"/>
    </row>
    <row r="5" spans="1:4" ht="21.75" customHeight="1" x14ac:dyDescent="0.25">
      <c r="C5"/>
    </row>
    <row r="6" spans="1:4" ht="27" customHeight="1" x14ac:dyDescent="0.25">
      <c r="B6" s="38" t="s">
        <v>50</v>
      </c>
      <c r="C6"/>
    </row>
    <row r="7" spans="1:4" x14ac:dyDescent="0.25">
      <c r="B7" s="39" t="s">
        <v>54</v>
      </c>
      <c r="C7" s="37"/>
      <c r="D7" s="37"/>
    </row>
    <row r="8" spans="1:4" x14ac:dyDescent="0.25">
      <c r="B8" s="39" t="s">
        <v>51</v>
      </c>
    </row>
    <row r="9" spans="1:4" x14ac:dyDescent="0.25">
      <c r="B9" s="54"/>
    </row>
    <row r="10" spans="1:4" x14ac:dyDescent="0.25">
      <c r="B10" s="54"/>
    </row>
    <row r="11" spans="1:4" x14ac:dyDescent="0.25">
      <c r="B11" s="54"/>
    </row>
    <row r="12" spans="1:4" x14ac:dyDescent="0.25">
      <c r="B12" s="41"/>
    </row>
    <row r="13" spans="1:4" x14ac:dyDescent="0.25">
      <c r="B13" s="41"/>
    </row>
    <row r="14" spans="1:4" x14ac:dyDescent="0.25">
      <c r="B14" s="41"/>
    </row>
    <row r="15" spans="1:4" x14ac:dyDescent="0.25">
      <c r="B15" s="55" t="s">
        <v>13</v>
      </c>
      <c r="C15" s="55"/>
      <c r="D15" s="55"/>
    </row>
  </sheetData>
  <sheetProtection algorithmName="SHA-512" hashValue="xLNNvtLC40FvnyhBRrsnuS71Jwjs8jcm5TqLZc/QuPhZCHM/QDlpka6sU8uMfaxpJPWIe2ow+RBP0+SivvLr8w==" saltValue="dJOaN/4IECJ3/BUMge6+yg==" spinCount="100000" sheet="1" scenarios="1" selectLockedCells="1"/>
  <mergeCells count="3">
    <mergeCell ref="B15:D15"/>
    <mergeCell ref="B2:D2"/>
    <mergeCell ref="B4:D4"/>
  </mergeCells>
  <hyperlinks>
    <hyperlink ref="B7" location="'Master''s or Cert'!A1" display="Master's and Certificate Programs"/>
    <hyperlink ref="B8" location="Doctoral!A1" display="Doctoral Programs"/>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59" t="s">
        <v>60</v>
      </c>
      <c r="I2" s="60"/>
      <c r="J2" s="60"/>
      <c r="K2" s="60"/>
      <c r="L2" s="60"/>
      <c r="M2" s="60"/>
      <c r="N2" s="60"/>
      <c r="O2" s="60"/>
    </row>
    <row r="3" spans="2:15" ht="8.25" customHeight="1" x14ac:dyDescent="0.25">
      <c r="B3" s="19"/>
      <c r="C3" s="19"/>
      <c r="D3" s="19"/>
      <c r="E3" s="19"/>
      <c r="F3" s="19"/>
      <c r="G3" s="19"/>
      <c r="H3" s="20"/>
      <c r="I3" s="21"/>
      <c r="J3" s="21"/>
      <c r="K3" s="21"/>
      <c r="L3" s="21"/>
      <c r="M3" s="21"/>
      <c r="N3" s="21"/>
      <c r="O3" s="21"/>
    </row>
    <row r="4" spans="2:15" ht="27.75" customHeight="1" x14ac:dyDescent="0.25">
      <c r="B4" s="46"/>
      <c r="C4" s="52" t="s">
        <v>53</v>
      </c>
      <c r="D4" s="46"/>
      <c r="E4" s="46"/>
      <c r="F4" s="46"/>
      <c r="G4" s="46"/>
      <c r="H4" s="46"/>
      <c r="I4" s="46"/>
      <c r="J4" s="46"/>
      <c r="K4" s="46"/>
      <c r="L4" s="46"/>
      <c r="M4" s="46"/>
      <c r="N4" s="46"/>
      <c r="O4" s="46"/>
    </row>
    <row r="5" spans="2:15" ht="13.5" customHeight="1" x14ac:dyDescent="0.25">
      <c r="B5" s="46"/>
      <c r="C5" s="52"/>
      <c r="D5" s="46"/>
      <c r="E5" s="46"/>
      <c r="F5" s="46"/>
      <c r="G5" s="46"/>
      <c r="H5" s="46"/>
      <c r="I5" s="46"/>
      <c r="J5" s="46"/>
      <c r="K5" s="46"/>
      <c r="L5" s="46"/>
      <c r="M5" s="46"/>
      <c r="N5" s="46"/>
      <c r="O5" s="46"/>
    </row>
    <row r="6" spans="2:15" ht="19.5" customHeight="1" x14ac:dyDescent="0.3">
      <c r="D6" s="6" t="s">
        <v>46</v>
      </c>
      <c r="G6" s="61"/>
      <c r="H6" s="62"/>
      <c r="J6" s="44"/>
      <c r="L6" s="44"/>
      <c r="N6" s="44"/>
    </row>
    <row r="7" spans="2:15" ht="19.5" customHeight="1" x14ac:dyDescent="0.25">
      <c r="J7" s="44"/>
      <c r="L7" s="44"/>
      <c r="N7" s="44"/>
    </row>
    <row r="8" spans="2:15" ht="19.5" customHeight="1" x14ac:dyDescent="0.25">
      <c r="J8" s="44" t="s">
        <v>61</v>
      </c>
      <c r="L8" s="44" t="s">
        <v>62</v>
      </c>
      <c r="N8" s="44" t="s">
        <v>63</v>
      </c>
    </row>
    <row r="9" spans="2:15" ht="18" customHeight="1" x14ac:dyDescent="0.3">
      <c r="D9" s="6" t="s">
        <v>14</v>
      </c>
      <c r="E9" s="28"/>
      <c r="F9" s="28"/>
      <c r="G9" s="28"/>
      <c r="H9" s="28"/>
      <c r="I9" s="28"/>
      <c r="J9" s="43"/>
      <c r="L9" s="43"/>
      <c r="M9" s="22"/>
      <c r="N9" s="43"/>
      <c r="O9" s="28"/>
    </row>
    <row r="10" spans="2:15" ht="6" customHeight="1" x14ac:dyDescent="0.25"/>
    <row r="11" spans="2:15" ht="15.75" thickBot="1" x14ac:dyDescent="0.3">
      <c r="B11" s="1" t="s">
        <v>7</v>
      </c>
      <c r="C11" s="1"/>
      <c r="D11" s="2"/>
      <c r="E11" s="2"/>
      <c r="F11" s="2"/>
      <c r="G11" s="2"/>
      <c r="H11" s="4" t="s">
        <v>3</v>
      </c>
      <c r="I11" s="3"/>
      <c r="J11" s="4" t="s">
        <v>64</v>
      </c>
      <c r="K11" s="3"/>
      <c r="L11" s="4" t="s">
        <v>65</v>
      </c>
      <c r="M11" s="4"/>
      <c r="N11" s="4" t="s">
        <v>66</v>
      </c>
      <c r="O11" s="2"/>
    </row>
    <row r="12" spans="2:15" ht="9" customHeight="1" x14ac:dyDescent="0.25"/>
    <row r="13" spans="2:15" ht="21.75" customHeight="1" x14ac:dyDescent="0.25">
      <c r="B13" s="9" t="s">
        <v>1</v>
      </c>
      <c r="C13" s="9"/>
      <c r="D13" s="63"/>
      <c r="E13" s="63"/>
      <c r="F13" s="10"/>
      <c r="G13" s="10"/>
      <c r="H13" s="11" t="e">
        <f>J13+L13+N13</f>
        <v>#N/A</v>
      </c>
      <c r="I13" s="10"/>
      <c r="J13" s="11" t="e">
        <f>IF(G6="2020 Fall Quarter or Later",(VLOOKUP(J9,Data!I2:J21,2,FALSE)),(VLOOKUP(J9,Data!A2:B21,2,FALSE)))</f>
        <v>#N/A</v>
      </c>
      <c r="K13" s="10"/>
      <c r="L13" s="11" t="e">
        <f>IF(G6="2020 Fall Quarter or Later",(VLOOKUP(L9,Data!I2:J21,2,FALSE)),(VLOOKUP(L9,Data!A2:B21,2,FALSE)))</f>
        <v>#N/A</v>
      </c>
      <c r="M13" s="11"/>
      <c r="N13" s="11" t="e">
        <f>IF(G6="2020 Fall Quarter or Later",(VLOOKUP(N9,Data!I2:J21,2,FALSE)),(VLOOKUP(N9,Data!A2:B21,2,FALSE)))</f>
        <v>#N/A</v>
      </c>
      <c r="O13" s="10"/>
    </row>
    <row r="14" spans="2:15" ht="21.75" customHeight="1" x14ac:dyDescent="0.25">
      <c r="B14" s="47" t="s">
        <v>0</v>
      </c>
      <c r="C14" s="47"/>
    </row>
    <row r="15" spans="2:15" ht="21.75" customHeight="1" x14ac:dyDescent="0.25">
      <c r="B15" s="12" t="s">
        <v>2</v>
      </c>
      <c r="C15" s="12"/>
      <c r="D15" s="10"/>
      <c r="E15" s="10"/>
      <c r="F15" s="10"/>
      <c r="G15" s="10"/>
      <c r="H15" s="11" t="e">
        <f>J15+L15+N15</f>
        <v>#N/A</v>
      </c>
      <c r="I15" s="10"/>
      <c r="J15" s="11" t="e">
        <f>IF(G6="2020 Fall Quarter or Later",(VLOOKUP(J9,Data!I2:K21,3,FALSE)),(VLOOKUP(J9,Data!A2:C21,3,FALSE)))</f>
        <v>#N/A</v>
      </c>
      <c r="K15" s="10"/>
      <c r="L15" s="11" t="e">
        <f>IF(G6="2020 Fall Quarter or Later",(VLOOKUP(L9,Data!I2:K21,3,FALSE)),(VLOOKUP(L9,Data!A2:C21,3,FALSE)))</f>
        <v>#N/A</v>
      </c>
      <c r="M15" s="11"/>
      <c r="N15" s="11" t="e">
        <f>IF(G6="2020 Fall Quarter or Later",(VLOOKUP(N9,Data!I2:K21,3,FALSE)),(VLOOKUP(N9,Data!A2:C21,3,FALSE)))</f>
        <v>#N/A</v>
      </c>
      <c r="O15" s="10"/>
    </row>
    <row r="16" spans="2:15" ht="21.75" customHeight="1" x14ac:dyDescent="0.25">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64" t="s">
        <v>45</v>
      </c>
      <c r="C17" s="64"/>
      <c r="D17" s="64"/>
      <c r="E17" s="65"/>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66" t="s">
        <v>44</v>
      </c>
      <c r="C18" s="66"/>
      <c r="D18" s="66"/>
      <c r="E18" s="67"/>
      <c r="F18" s="45"/>
      <c r="G18" s="32"/>
      <c r="H18" s="33">
        <f>J18+L18+N18</f>
        <v>0</v>
      </c>
      <c r="I18" s="32"/>
      <c r="J18" s="33">
        <f>IF(AND(F18="Yes", J9&lt;&gt;"not enrolled"), (VLOOKUP(F18, Data!A24:C25, 3, FALSE)), 0)</f>
        <v>0</v>
      </c>
      <c r="K18" s="32"/>
      <c r="L18" s="33">
        <f>IF(AND(F18="Yes", L9&lt;&gt;"not enrolled"), (VLOOKUP(F18, Data!A24:C25, 3, FALSE)), 0)</f>
        <v>0</v>
      </c>
      <c r="M18" s="33"/>
      <c r="N18" s="33">
        <f>IF(AND(F18="Yes", N9&lt;&gt;"not enrolled"),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10</v>
      </c>
      <c r="C21" s="1"/>
      <c r="D21" s="2"/>
      <c r="E21" s="2"/>
      <c r="F21" s="2"/>
      <c r="G21" s="2"/>
      <c r="H21" s="4" t="s">
        <v>3</v>
      </c>
      <c r="I21" s="3"/>
      <c r="J21" s="4" t="s">
        <v>64</v>
      </c>
      <c r="K21" s="3"/>
      <c r="L21" s="4" t="s">
        <v>65</v>
      </c>
      <c r="M21" s="4"/>
      <c r="N21" s="4" t="s">
        <v>66</v>
      </c>
      <c r="O21" s="2"/>
    </row>
    <row r="22" spans="2:15" ht="21.75" customHeight="1" x14ac:dyDescent="0.25">
      <c r="B22" t="s">
        <v>15</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17</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18</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68" t="s">
        <v>22</v>
      </c>
      <c r="C26" s="68"/>
      <c r="D26" s="68"/>
      <c r="E26" s="68"/>
      <c r="F26" s="68"/>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69" t="s">
        <v>23</v>
      </c>
      <c r="C27" s="69"/>
      <c r="D27" s="69"/>
      <c r="E27" s="69"/>
      <c r="F27" s="69"/>
      <c r="G27" s="69"/>
      <c r="H27" s="27">
        <f>J27+L27+N27</f>
        <v>0</v>
      </c>
      <c r="I27" s="26"/>
      <c r="J27" s="18"/>
      <c r="K27" s="26"/>
      <c r="L27" s="18"/>
      <c r="M27" s="34"/>
      <c r="N27" s="53"/>
      <c r="O27" s="26"/>
    </row>
    <row r="28" spans="2:15" ht="21.75" customHeight="1" x14ac:dyDescent="0.25">
      <c r="D28" s="7" t="s">
        <v>9</v>
      </c>
      <c r="H28" s="5">
        <f>SUM(H22:H27)</f>
        <v>0</v>
      </c>
      <c r="J28" s="5">
        <f>SUM(J22:J27)</f>
        <v>0</v>
      </c>
      <c r="L28" s="5">
        <f>SUM(L22:L26,L27)</f>
        <v>0</v>
      </c>
      <c r="N28" s="5">
        <f>SUM(N22:N26,N27)</f>
        <v>0</v>
      </c>
    </row>
    <row r="29" spans="2:15" ht="15.75" thickBot="1" x14ac:dyDescent="0.3"/>
    <row r="30" spans="2:15" ht="21.75" customHeight="1" thickTop="1" thickBot="1" x14ac:dyDescent="0.35">
      <c r="B30" s="14" t="s">
        <v>11</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12</v>
      </c>
      <c r="C32" s="7"/>
    </row>
    <row r="33" spans="2:15" ht="21.75" customHeight="1" x14ac:dyDescent="0.25">
      <c r="B33" s="49">
        <v>1</v>
      </c>
      <c r="C33" s="37" t="str">
        <f>IF(G6="2020 Fall Quarter or Later",Data!I25,Data!I27)</f>
        <v>Tuition for the 2021-2022 academic year is $1,490 per credit. If enrolled in 12-18 credits, tuition will be charged a flat rate of $17,880.</v>
      </c>
      <c r="D33" s="48"/>
      <c r="E33" s="48"/>
      <c r="F33" s="48"/>
      <c r="G33" s="48"/>
      <c r="H33" s="48"/>
      <c r="I33" s="48"/>
      <c r="J33" s="48"/>
      <c r="K33" s="48"/>
      <c r="L33" s="48"/>
      <c r="M33" s="48"/>
      <c r="N33" s="48"/>
      <c r="O33" s="48"/>
    </row>
    <row r="34" spans="2:15" ht="18" customHeight="1" x14ac:dyDescent="0.25">
      <c r="B34" s="51">
        <v>2</v>
      </c>
      <c r="C34" s="37" t="s">
        <v>49</v>
      </c>
      <c r="D34" s="37"/>
      <c r="E34" s="37"/>
      <c r="F34" s="37"/>
      <c r="G34" s="37"/>
      <c r="H34" s="37"/>
      <c r="I34" s="37"/>
      <c r="J34" s="37"/>
      <c r="K34" s="37"/>
      <c r="L34" s="37"/>
      <c r="M34" s="37"/>
      <c r="N34" s="37"/>
      <c r="O34" s="37"/>
    </row>
    <row r="35" spans="2:15" ht="18" customHeight="1" x14ac:dyDescent="0.25">
      <c r="B35" s="51">
        <v>3</v>
      </c>
      <c r="C35" t="s">
        <v>67</v>
      </c>
    </row>
    <row r="36" spans="2:15" ht="46.5" customHeight="1" x14ac:dyDescent="0.25">
      <c r="B36" s="50">
        <v>4</v>
      </c>
      <c r="C36" s="70" t="s">
        <v>68</v>
      </c>
      <c r="D36" s="70"/>
      <c r="E36" s="70"/>
      <c r="F36" s="70"/>
      <c r="G36" s="70"/>
      <c r="H36" s="70"/>
      <c r="I36" s="70"/>
      <c r="J36" s="70"/>
      <c r="K36" s="70"/>
      <c r="L36" s="70"/>
      <c r="M36" s="70"/>
      <c r="N36" s="70"/>
      <c r="O36" s="70"/>
    </row>
    <row r="37" spans="2:15" ht="21.75" customHeight="1" x14ac:dyDescent="0.25"/>
    <row r="39" spans="2:15" x14ac:dyDescent="0.25">
      <c r="B39" s="55" t="s">
        <v>13</v>
      </c>
      <c r="C39" s="55"/>
      <c r="D39" s="55"/>
      <c r="E39" s="55"/>
      <c r="F39" s="55"/>
      <c r="G39" s="55"/>
      <c r="H39" s="55"/>
      <c r="I39" s="55"/>
      <c r="J39" s="55"/>
      <c r="K39" s="55"/>
      <c r="L39" s="55"/>
      <c r="M39" s="55"/>
      <c r="N39" s="55"/>
      <c r="O39" s="55"/>
    </row>
  </sheetData>
  <sheetProtection algorithmName="SHA-512" hashValue="po6ew+FMwf1+NGbc4V5dsyZZu4VIsLQVL297VPUgFo0pnsQpKMI4wJRb6XiIVgItIEEmBo7cN5ajygxiF/4aJQ==" saltValue="aTilMipS22O1fDKUHEfLHA==" spinCount="100000" sheet="1" objects="1" scenarios="1" selectLockedCells="1"/>
  <mergeCells count="9">
    <mergeCell ref="H2:O2"/>
    <mergeCell ref="G6:H6"/>
    <mergeCell ref="D13:E13"/>
    <mergeCell ref="B39:O39"/>
    <mergeCell ref="B17:E17"/>
    <mergeCell ref="B18:E18"/>
    <mergeCell ref="B26:F26"/>
    <mergeCell ref="B27:G27"/>
    <mergeCell ref="C36:O36"/>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Data!$A$27:$A$28</xm:f>
          </x14:formula1>
          <xm:sqref>G6:H6</xm:sqref>
        </x14:dataValidation>
        <x14:dataValidation type="list" allowBlank="1" showInputMessage="1" showErrorMessage="1">
          <x14:formula1>
            <xm:f>Data!$I$2:$I$21</xm:f>
          </x14:formula1>
          <xm:sqref>N9 L9 J9</xm:sqref>
        </x14:dataValidation>
        <x14:dataValidation type="list" allowBlank="1" showInputMessage="1" showErrorMessage="1">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59" t="s">
        <v>69</v>
      </c>
      <c r="I2" s="60"/>
      <c r="J2" s="60"/>
      <c r="K2" s="60"/>
      <c r="L2" s="60"/>
      <c r="M2" s="60"/>
      <c r="N2" s="60"/>
      <c r="O2" s="60"/>
    </row>
    <row r="3" spans="2:15" ht="8.25" customHeight="1" x14ac:dyDescent="0.25">
      <c r="B3" s="19"/>
      <c r="C3" s="19"/>
      <c r="D3" s="19"/>
      <c r="E3" s="19"/>
      <c r="F3" s="19"/>
      <c r="G3" s="19"/>
      <c r="H3" s="20"/>
      <c r="I3" s="21"/>
      <c r="J3" s="21"/>
      <c r="K3" s="21"/>
      <c r="L3" s="21"/>
      <c r="M3" s="21"/>
      <c r="N3" s="21"/>
      <c r="O3" s="21"/>
    </row>
    <row r="4" spans="2:15" ht="6.75" customHeight="1" x14ac:dyDescent="0.25">
      <c r="B4" s="71"/>
      <c r="C4" s="71"/>
      <c r="D4" s="71"/>
      <c r="E4" s="71"/>
      <c r="F4" s="71"/>
      <c r="G4" s="71"/>
      <c r="H4" s="71"/>
      <c r="I4" s="71"/>
      <c r="J4" s="71"/>
      <c r="K4" s="71"/>
      <c r="L4" s="71"/>
      <c r="M4" s="71"/>
      <c r="N4" s="71"/>
      <c r="O4" s="71"/>
    </row>
    <row r="5" spans="2:15" ht="19.5" customHeight="1" x14ac:dyDescent="0.3">
      <c r="D5" s="6" t="s">
        <v>46</v>
      </c>
      <c r="G5" s="61"/>
      <c r="H5" s="62"/>
      <c r="J5" s="44"/>
      <c r="L5" s="44"/>
      <c r="N5" s="44"/>
    </row>
    <row r="6" spans="2:15" ht="19.5" customHeight="1" x14ac:dyDescent="0.25">
      <c r="J6" s="44"/>
      <c r="L6" s="44"/>
      <c r="N6" s="44"/>
    </row>
    <row r="7" spans="2:15" ht="19.5" customHeight="1" x14ac:dyDescent="0.25">
      <c r="J7" s="44" t="s">
        <v>61</v>
      </c>
      <c r="L7" s="44" t="s">
        <v>62</v>
      </c>
      <c r="N7" s="44" t="s">
        <v>63</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64</v>
      </c>
      <c r="K10" s="3"/>
      <c r="L10" s="4" t="s">
        <v>65</v>
      </c>
      <c r="M10" s="4"/>
      <c r="N10" s="4" t="s">
        <v>66</v>
      </c>
      <c r="O10" s="2"/>
    </row>
    <row r="11" spans="2:15" ht="9" customHeight="1" x14ac:dyDescent="0.25"/>
    <row r="12" spans="2:15" ht="21.75" customHeight="1" x14ac:dyDescent="0.25">
      <c r="B12" s="9" t="s">
        <v>1</v>
      </c>
      <c r="C12" s="9"/>
      <c r="D12" s="63"/>
      <c r="E12" s="63"/>
      <c r="F12" s="10"/>
      <c r="G12" s="10"/>
      <c r="H12" s="11" t="e">
        <f>J12+L12+N12</f>
        <v>#N/A</v>
      </c>
      <c r="I12" s="10"/>
      <c r="J12" s="11" t="e">
        <f>IF(G5="2020 Fall Quarter or Later",(VLOOKUP(J8,Data!F2:G21,2,FALSE)),(VLOOKUP(J8,Data!A2:B21,2,FALSE)))</f>
        <v>#N/A</v>
      </c>
      <c r="K12" s="10"/>
      <c r="L12" s="11" t="e">
        <f>IF(G5="2020 Fall Quarter or Later",(VLOOKUP(L8,Data!F2:G21,2,FALSE)),(VLOOKUP(L8,Data!A2:B21,2,FALSE)))</f>
        <v>#N/A</v>
      </c>
      <c r="M12" s="11"/>
      <c r="N12" s="11" t="e">
        <f>IF(G5="2020 Fall Quarter or Later",(VLOOKUP(N8,Data!F2:G21,2,FALSE)),(VLOOKUP(N8,Data!A2:B21,2,FALSE)))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Later",(VLOOKUP(J8,Data!F2:H21,3,FALSE)),(VLOOKUP(J8,Data!A2:C21,3,FALSE)))</f>
        <v>#N/A</v>
      </c>
      <c r="K14" s="10"/>
      <c r="L14" s="11" t="e">
        <f>IF(G5="2020 Fall Quarter or Later",(VLOOKUP(L8,Data!F2:H21,3,FALSE)),(VLOOKUP(L8,Data!A2:C21,3,FALSE)))</f>
        <v>#N/A</v>
      </c>
      <c r="M14" s="11"/>
      <c r="N14" s="11" t="e">
        <f>IF(G5="2020 Fall Quarter or Later",(VLOOKUP(N8,Data!F2:H21,3,FALSE)),(VLOOKUP(N8,Data!A2:C21,3,FALSE)))</f>
        <v>#N/A</v>
      </c>
      <c r="O14" s="10"/>
    </row>
    <row r="15" spans="2:15" ht="21.75" customHeight="1" x14ac:dyDescent="0.25">
      <c r="B15" s="36" t="s">
        <v>16</v>
      </c>
      <c r="C15" s="36"/>
      <c r="H15" s="5" t="e">
        <f>J15+L15+N15</f>
        <v>#N/A</v>
      </c>
      <c r="J15" s="5" t="e">
        <f>VLOOKUP(J8, Data!A2:E21, 4, FALSE)</f>
        <v>#N/A</v>
      </c>
      <c r="L15" s="5" t="e">
        <f>VLOOKUP(L8, Data!A2:E21, 4, FALSE)</f>
        <v>#N/A</v>
      </c>
      <c r="N15" s="5" t="e">
        <f>VLOOKUP(N8, Data!A2:E21, 4, FALSE)</f>
        <v>#N/A</v>
      </c>
    </row>
    <row r="16" spans="2:15" ht="21.75" customHeight="1" x14ac:dyDescent="0.25">
      <c r="B16" s="64" t="s">
        <v>45</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6" t="s">
        <v>44</v>
      </c>
      <c r="C17" s="66"/>
      <c r="D17" s="66"/>
      <c r="E17" s="67"/>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64</v>
      </c>
      <c r="K20" s="3"/>
      <c r="L20" s="4" t="s">
        <v>65</v>
      </c>
      <c r="M20" s="4"/>
      <c r="N20" s="4" t="s">
        <v>66</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69" t="s">
        <v>23</v>
      </c>
      <c r="C26" s="69"/>
      <c r="D26" s="69"/>
      <c r="E26" s="69"/>
      <c r="F26" s="69"/>
      <c r="G26" s="69"/>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Later",Data!I26,Data!I27)</f>
        <v>Tuition for the 2021-2022 academic year is $1,490 per credit. If enrolled in 12-18 credits, tuition will be charged a flat rate of $17,880.</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67</v>
      </c>
    </row>
    <row r="35" spans="2:15" ht="46.5" customHeight="1" x14ac:dyDescent="0.25">
      <c r="B35" s="50">
        <v>4</v>
      </c>
      <c r="C35" s="70" t="s">
        <v>68</v>
      </c>
      <c r="D35" s="70"/>
      <c r="E35" s="70"/>
      <c r="F35" s="70"/>
      <c r="G35" s="70"/>
      <c r="H35" s="70"/>
      <c r="I35" s="70"/>
      <c r="J35" s="70"/>
      <c r="K35" s="70"/>
      <c r="L35" s="70"/>
      <c r="M35" s="70"/>
      <c r="N35" s="70"/>
      <c r="O35" s="70"/>
    </row>
    <row r="36" spans="2:15" ht="21.75" customHeight="1" x14ac:dyDescent="0.25"/>
    <row r="38" spans="2:15" x14ac:dyDescent="0.25">
      <c r="B38" s="55" t="s">
        <v>13</v>
      </c>
      <c r="C38" s="55"/>
      <c r="D38" s="55"/>
      <c r="E38" s="55"/>
      <c r="F38" s="55"/>
      <c r="G38" s="55"/>
      <c r="H38" s="55"/>
      <c r="I38" s="55"/>
      <c r="J38" s="55"/>
      <c r="K38" s="55"/>
      <c r="L38" s="55"/>
      <c r="M38" s="55"/>
      <c r="N38" s="55"/>
      <c r="O38" s="55"/>
    </row>
  </sheetData>
  <sheetProtection algorithmName="SHA-512" hashValue="Eev4y7YCAGGiofJGMQN39exl2KovAFiO2C84WnFNpBXnsvZCtg8kT4TDJI+g8CegGdiW4nW2RXdUiliO9gNK4g==" saltValue="V3VOLIxSpc29QY7tmqsnsA=="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L15" sqref="L15"/>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3" x14ac:dyDescent="0.25">
      <c r="A1" s="7" t="s">
        <v>19</v>
      </c>
      <c r="F1" s="7" t="s">
        <v>20</v>
      </c>
      <c r="I1" s="7" t="s">
        <v>52</v>
      </c>
      <c r="M1" s="7"/>
    </row>
    <row r="2" spans="1:13" x14ac:dyDescent="0.25">
      <c r="A2" s="35" t="s">
        <v>41</v>
      </c>
      <c r="B2">
        <v>0</v>
      </c>
      <c r="C2">
        <v>0</v>
      </c>
      <c r="D2">
        <v>0</v>
      </c>
      <c r="F2" s="35" t="s">
        <v>41</v>
      </c>
      <c r="G2">
        <v>0</v>
      </c>
      <c r="H2">
        <v>0</v>
      </c>
      <c r="I2" s="35" t="s">
        <v>41</v>
      </c>
      <c r="J2">
        <v>0</v>
      </c>
      <c r="K2">
        <v>0</v>
      </c>
    </row>
    <row r="3" spans="1:13" x14ac:dyDescent="0.25">
      <c r="A3" t="s">
        <v>24</v>
      </c>
      <c r="B3">
        <v>5960</v>
      </c>
      <c r="C3">
        <v>16</v>
      </c>
      <c r="D3">
        <v>83</v>
      </c>
      <c r="F3" t="s">
        <v>24</v>
      </c>
      <c r="G3">
        <v>5960</v>
      </c>
      <c r="H3">
        <v>16</v>
      </c>
      <c r="I3" t="s">
        <v>24</v>
      </c>
      <c r="J3">
        <v>5180</v>
      </c>
      <c r="K3">
        <v>16</v>
      </c>
    </row>
    <row r="4" spans="1:13" x14ac:dyDescent="0.25">
      <c r="A4" t="s">
        <v>25</v>
      </c>
      <c r="B4">
        <v>7450</v>
      </c>
      <c r="C4">
        <v>20</v>
      </c>
      <c r="D4">
        <v>83</v>
      </c>
      <c r="F4" t="s">
        <v>25</v>
      </c>
      <c r="G4">
        <v>7450</v>
      </c>
      <c r="H4">
        <v>20</v>
      </c>
      <c r="I4" t="s">
        <v>25</v>
      </c>
      <c r="J4">
        <v>6475</v>
      </c>
      <c r="K4">
        <v>20</v>
      </c>
    </row>
    <row r="5" spans="1:13" x14ac:dyDescent="0.25">
      <c r="A5" t="s">
        <v>26</v>
      </c>
      <c r="B5">
        <v>8940</v>
      </c>
      <c r="C5">
        <v>24</v>
      </c>
      <c r="D5">
        <v>83</v>
      </c>
      <c r="F5" t="s">
        <v>26</v>
      </c>
      <c r="G5">
        <v>8940</v>
      </c>
      <c r="H5">
        <v>24</v>
      </c>
      <c r="I5" t="s">
        <v>26</v>
      </c>
      <c r="J5">
        <v>7770</v>
      </c>
      <c r="K5">
        <v>24</v>
      </c>
    </row>
    <row r="6" spans="1:13" x14ac:dyDescent="0.25">
      <c r="A6" t="s">
        <v>27</v>
      </c>
      <c r="B6">
        <v>10430</v>
      </c>
      <c r="C6">
        <v>28</v>
      </c>
      <c r="D6">
        <v>83</v>
      </c>
      <c r="F6" t="s">
        <v>27</v>
      </c>
      <c r="G6">
        <v>10430</v>
      </c>
      <c r="H6">
        <v>28</v>
      </c>
      <c r="I6" t="s">
        <v>27</v>
      </c>
      <c r="J6">
        <v>9065</v>
      </c>
      <c r="K6">
        <v>28</v>
      </c>
    </row>
    <row r="7" spans="1:13" x14ac:dyDescent="0.25">
      <c r="A7" t="s">
        <v>28</v>
      </c>
      <c r="B7">
        <v>11920</v>
      </c>
      <c r="C7">
        <v>32</v>
      </c>
      <c r="D7">
        <v>83</v>
      </c>
      <c r="F7" t="s">
        <v>28</v>
      </c>
      <c r="G7">
        <v>11920</v>
      </c>
      <c r="H7">
        <v>32</v>
      </c>
      <c r="I7" t="s">
        <v>28</v>
      </c>
      <c r="J7">
        <v>10360</v>
      </c>
      <c r="K7">
        <v>32</v>
      </c>
    </row>
    <row r="8" spans="1:13" x14ac:dyDescent="0.25">
      <c r="A8" t="s">
        <v>29</v>
      </c>
      <c r="B8">
        <v>13410</v>
      </c>
      <c r="C8">
        <v>36</v>
      </c>
      <c r="D8">
        <v>83</v>
      </c>
      <c r="F8" t="s">
        <v>29</v>
      </c>
      <c r="G8">
        <v>13410</v>
      </c>
      <c r="H8">
        <v>36</v>
      </c>
      <c r="I8" t="s">
        <v>29</v>
      </c>
      <c r="J8">
        <v>11655</v>
      </c>
      <c r="K8">
        <v>36</v>
      </c>
    </row>
    <row r="9" spans="1:13" x14ac:dyDescent="0.25">
      <c r="A9" t="s">
        <v>30</v>
      </c>
      <c r="B9">
        <v>14900</v>
      </c>
      <c r="C9">
        <v>40</v>
      </c>
      <c r="D9">
        <v>83</v>
      </c>
      <c r="F9" t="s">
        <v>30</v>
      </c>
      <c r="G9">
        <v>14900</v>
      </c>
      <c r="H9">
        <v>40</v>
      </c>
      <c r="I9" t="s">
        <v>30</v>
      </c>
      <c r="J9">
        <v>12950</v>
      </c>
      <c r="K9">
        <v>40</v>
      </c>
    </row>
    <row r="10" spans="1:13" x14ac:dyDescent="0.25">
      <c r="A10" t="s">
        <v>31</v>
      </c>
      <c r="B10">
        <v>16390</v>
      </c>
      <c r="C10">
        <v>44</v>
      </c>
      <c r="D10">
        <v>83</v>
      </c>
      <c r="F10" t="s">
        <v>31</v>
      </c>
      <c r="G10">
        <v>16390</v>
      </c>
      <c r="H10">
        <v>44</v>
      </c>
      <c r="I10" t="s">
        <v>31</v>
      </c>
      <c r="J10">
        <v>14245</v>
      </c>
      <c r="K10">
        <v>44</v>
      </c>
    </row>
    <row r="11" spans="1:13" x14ac:dyDescent="0.25">
      <c r="A11" t="s">
        <v>32</v>
      </c>
      <c r="B11">
        <v>17880</v>
      </c>
      <c r="C11">
        <v>48</v>
      </c>
      <c r="D11">
        <v>83</v>
      </c>
      <c r="F11" t="s">
        <v>32</v>
      </c>
      <c r="G11">
        <v>17880</v>
      </c>
      <c r="H11">
        <v>48</v>
      </c>
      <c r="I11" t="s">
        <v>32</v>
      </c>
      <c r="J11">
        <v>15540</v>
      </c>
      <c r="K11">
        <v>48</v>
      </c>
    </row>
    <row r="12" spans="1:13" x14ac:dyDescent="0.25">
      <c r="A12" t="s">
        <v>33</v>
      </c>
      <c r="B12">
        <v>17880</v>
      </c>
      <c r="C12">
        <v>48</v>
      </c>
      <c r="D12">
        <v>83</v>
      </c>
      <c r="F12" t="s">
        <v>33</v>
      </c>
      <c r="G12">
        <v>19370</v>
      </c>
      <c r="H12">
        <v>52</v>
      </c>
      <c r="I12" t="s">
        <v>33</v>
      </c>
      <c r="J12">
        <v>16835</v>
      </c>
      <c r="K12">
        <v>52</v>
      </c>
    </row>
    <row r="13" spans="1:13" x14ac:dyDescent="0.25">
      <c r="A13" t="s">
        <v>34</v>
      </c>
      <c r="B13">
        <v>17880</v>
      </c>
      <c r="C13">
        <v>48</v>
      </c>
      <c r="D13">
        <v>83</v>
      </c>
      <c r="F13" t="s">
        <v>34</v>
      </c>
      <c r="G13">
        <v>20860</v>
      </c>
      <c r="H13">
        <v>56</v>
      </c>
      <c r="I13" t="s">
        <v>34</v>
      </c>
      <c r="J13">
        <v>18130</v>
      </c>
      <c r="K13">
        <v>56</v>
      </c>
    </row>
    <row r="14" spans="1:13" x14ac:dyDescent="0.25">
      <c r="A14" t="s">
        <v>35</v>
      </c>
      <c r="B14">
        <v>17880</v>
      </c>
      <c r="C14">
        <v>48</v>
      </c>
      <c r="D14">
        <v>83</v>
      </c>
      <c r="F14" t="s">
        <v>35</v>
      </c>
      <c r="G14">
        <v>22350</v>
      </c>
      <c r="H14">
        <v>60</v>
      </c>
      <c r="I14" t="s">
        <v>35</v>
      </c>
      <c r="J14">
        <v>19425</v>
      </c>
      <c r="K14">
        <v>60</v>
      </c>
    </row>
    <row r="15" spans="1:13" x14ac:dyDescent="0.25">
      <c r="A15" t="s">
        <v>36</v>
      </c>
      <c r="B15">
        <v>17880</v>
      </c>
      <c r="C15">
        <v>48</v>
      </c>
      <c r="D15">
        <v>83</v>
      </c>
      <c r="F15" t="s">
        <v>36</v>
      </c>
      <c r="G15">
        <v>23840</v>
      </c>
      <c r="H15">
        <v>64</v>
      </c>
      <c r="I15" t="s">
        <v>36</v>
      </c>
      <c r="J15">
        <v>20720</v>
      </c>
      <c r="K15">
        <v>64</v>
      </c>
    </row>
    <row r="16" spans="1:13" x14ac:dyDescent="0.25">
      <c r="A16" t="s">
        <v>37</v>
      </c>
      <c r="B16">
        <v>17880</v>
      </c>
      <c r="C16">
        <v>48</v>
      </c>
      <c r="D16">
        <v>83</v>
      </c>
      <c r="F16" t="s">
        <v>37</v>
      </c>
      <c r="G16">
        <v>25330</v>
      </c>
      <c r="H16">
        <v>68</v>
      </c>
      <c r="I16" t="s">
        <v>37</v>
      </c>
      <c r="J16">
        <v>22015</v>
      </c>
      <c r="K16">
        <v>68</v>
      </c>
    </row>
    <row r="17" spans="1:21" x14ac:dyDescent="0.25">
      <c r="A17" t="s">
        <v>38</v>
      </c>
      <c r="B17">
        <v>17880</v>
      </c>
      <c r="C17">
        <v>48</v>
      </c>
      <c r="D17">
        <v>83</v>
      </c>
      <c r="F17" t="s">
        <v>38</v>
      </c>
      <c r="G17">
        <v>26820</v>
      </c>
      <c r="H17">
        <v>72</v>
      </c>
      <c r="I17" t="s">
        <v>38</v>
      </c>
      <c r="J17">
        <v>23310</v>
      </c>
      <c r="K17">
        <v>72</v>
      </c>
    </row>
    <row r="18" spans="1:21" x14ac:dyDescent="0.25">
      <c r="A18" t="s">
        <v>39</v>
      </c>
      <c r="B18">
        <v>19370</v>
      </c>
      <c r="C18">
        <v>52</v>
      </c>
      <c r="D18">
        <v>83</v>
      </c>
      <c r="F18" t="s">
        <v>39</v>
      </c>
      <c r="G18">
        <v>28310</v>
      </c>
      <c r="H18">
        <v>76</v>
      </c>
      <c r="I18" t="s">
        <v>39</v>
      </c>
      <c r="J18">
        <v>24605</v>
      </c>
      <c r="K18">
        <v>76</v>
      </c>
    </row>
    <row r="19" spans="1:21" x14ac:dyDescent="0.25">
      <c r="A19" t="s">
        <v>40</v>
      </c>
      <c r="B19">
        <v>20860</v>
      </c>
      <c r="C19">
        <v>56</v>
      </c>
      <c r="D19">
        <v>83</v>
      </c>
      <c r="F19" t="s">
        <v>40</v>
      </c>
      <c r="G19">
        <v>29800</v>
      </c>
      <c r="H19">
        <v>80</v>
      </c>
      <c r="I19" t="s">
        <v>40</v>
      </c>
      <c r="J19">
        <v>25900</v>
      </c>
      <c r="K19">
        <v>80</v>
      </c>
    </row>
    <row r="20" spans="1:21" x14ac:dyDescent="0.25">
      <c r="A20" t="s">
        <v>42</v>
      </c>
      <c r="B20">
        <v>22350</v>
      </c>
      <c r="C20">
        <v>60</v>
      </c>
      <c r="D20">
        <v>83</v>
      </c>
      <c r="F20" t="s">
        <v>42</v>
      </c>
      <c r="G20">
        <v>31290</v>
      </c>
      <c r="H20">
        <v>84</v>
      </c>
      <c r="I20" t="s">
        <v>42</v>
      </c>
      <c r="J20">
        <v>27195</v>
      </c>
      <c r="K20">
        <v>84</v>
      </c>
    </row>
    <row r="21" spans="1:21" x14ac:dyDescent="0.25">
      <c r="A21" t="s">
        <v>43</v>
      </c>
      <c r="B21">
        <v>23840</v>
      </c>
      <c r="C21">
        <v>64</v>
      </c>
      <c r="D21">
        <v>83</v>
      </c>
      <c r="F21" t="s">
        <v>43</v>
      </c>
      <c r="G21">
        <v>32780</v>
      </c>
      <c r="H21">
        <v>88</v>
      </c>
      <c r="I21" t="s">
        <v>43</v>
      </c>
      <c r="J21">
        <v>28490</v>
      </c>
      <c r="K21">
        <v>88</v>
      </c>
    </row>
    <row r="23" spans="1:21" x14ac:dyDescent="0.25">
      <c r="A23" t="s">
        <v>21</v>
      </c>
    </row>
    <row r="24" spans="1:21" x14ac:dyDescent="0.25">
      <c r="A24" t="s">
        <v>4</v>
      </c>
      <c r="B24">
        <v>1725</v>
      </c>
      <c r="C24">
        <v>200</v>
      </c>
    </row>
    <row r="25" spans="1:21" x14ac:dyDescent="0.25">
      <c r="A25" t="s">
        <v>5</v>
      </c>
      <c r="B25">
        <v>0</v>
      </c>
      <c r="C25">
        <v>0</v>
      </c>
      <c r="I25" s="70" t="s">
        <v>57</v>
      </c>
      <c r="J25" s="70"/>
      <c r="K25" s="70"/>
      <c r="L25" s="70"/>
      <c r="M25" s="70"/>
      <c r="N25" s="70"/>
      <c r="O25" s="70"/>
      <c r="P25" s="70"/>
      <c r="Q25" s="70"/>
      <c r="R25" s="70"/>
      <c r="S25" s="70"/>
      <c r="T25" s="70"/>
      <c r="U25" s="70"/>
    </row>
    <row r="26" spans="1:21" x14ac:dyDescent="0.25">
      <c r="I26" s="70" t="s">
        <v>58</v>
      </c>
      <c r="J26" s="70"/>
      <c r="K26" s="70"/>
      <c r="L26" s="70"/>
      <c r="M26" s="70"/>
      <c r="N26" s="70"/>
      <c r="O26" s="70"/>
      <c r="P26" s="70"/>
      <c r="Q26" s="70"/>
      <c r="R26" s="70"/>
      <c r="S26" s="70"/>
      <c r="T26" s="70"/>
      <c r="U26" s="70"/>
    </row>
    <row r="27" spans="1:21" x14ac:dyDescent="0.25">
      <c r="A27" t="s">
        <v>47</v>
      </c>
      <c r="I27" s="70" t="s">
        <v>59</v>
      </c>
      <c r="J27" s="70"/>
      <c r="K27" s="70"/>
      <c r="L27" s="70"/>
      <c r="M27" s="70"/>
      <c r="N27" s="70"/>
      <c r="O27" s="70"/>
      <c r="P27" s="70"/>
      <c r="Q27" s="70"/>
      <c r="R27" s="70"/>
      <c r="S27" s="70"/>
      <c r="T27" s="70"/>
      <c r="U27" s="70"/>
    </row>
    <row r="28" spans="1:21" x14ac:dyDescent="0.25">
      <c r="A28" t="s">
        <v>48</v>
      </c>
    </row>
  </sheetData>
  <sheetProtection algorithmName="SHA-512" hashValue="4a8ROz8K2D9MfOc3+Dj+Sk0NYjbh14va+bfBaWPpMxfFfZLWedMrXth6hsRTWcI+RO/L8SRLre9s5MbJgzUxSA==" saltValue="6a9Md4sVmomTaviFMFPkfQ==" spinCount="100000" sheet="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Master's or Cert</vt:lpstr>
      <vt:lpstr>Doctoral</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2021-02-24T18:58:48Z</dcterms:modified>
</cp:coreProperties>
</file>