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fileSharing readOnlyRecommended="1"/>
  <workbookPr/>
  <mc:AlternateContent xmlns:mc="http://schemas.openxmlformats.org/markup-compatibility/2006">
    <mc:Choice Requires="x15">
      <x15ac:absPath xmlns:x15ac="http://schemas.microsoft.com/office/spreadsheetml/2010/11/ac" url="R:\Financial Aid\Communication\2223\Aid Offer Materials\"/>
    </mc:Choice>
  </mc:AlternateContent>
  <xr:revisionPtr revIDLastSave="0" documentId="13_ncr:1_{14E0CB07-C7F7-4C34-B65E-5712CCDAB2D4}" xr6:coauthVersionLast="45" xr6:coauthVersionMax="45" xr10:uidLastSave="{00000000-0000-0000-0000-000000000000}"/>
  <workbookProtection workbookAlgorithmName="SHA-512" workbookHashValue="9EvFcOJON2/5XoDhiGB7cDELG/oXSZlLKrpVdDsiXThc7vz0KH/INn/U2EK//+KWjp3bhL2f08hkemC0BCvkYA==" workbookSaltValue="YqCa8XNEepAfx6E53wKmQA==" workbookSpinCount="100000" lockStructure="1"/>
  <bookViews>
    <workbookView xWindow="3075" yWindow="1230" windowWidth="21600" windowHeight="11385" xr2:uid="{00000000-000D-0000-FFFF-FFFF00000000}"/>
  </bookViews>
  <sheets>
    <sheet name="Estimated Costs" sheetId="1" r:id="rId1"/>
    <sheet name="Data" sheetId="2" state="hidden" r:id="rId2"/>
  </sheets>
  <definedNames>
    <definedName name="Credits">Data!#REF!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25" i="1" l="1"/>
  <c r="J25" i="1"/>
  <c r="H25" i="1"/>
  <c r="L17" i="1"/>
  <c r="H17" i="1"/>
  <c r="F30" i="1" l="1"/>
  <c r="F29" i="1"/>
  <c r="L23" i="1" l="1"/>
  <c r="J23" i="1"/>
  <c r="H23" i="1"/>
  <c r="L22" i="1"/>
  <c r="J22" i="1"/>
  <c r="H22" i="1"/>
  <c r="F16" i="1"/>
  <c r="F15" i="1"/>
  <c r="L14" i="1"/>
  <c r="J14" i="1"/>
  <c r="H14" i="1"/>
  <c r="L31" i="1" l="1"/>
  <c r="J31" i="1"/>
  <c r="H31" i="1"/>
  <c r="L29" i="1"/>
  <c r="L28" i="1"/>
  <c r="J28" i="1"/>
  <c r="H28" i="1"/>
  <c r="L27" i="1"/>
  <c r="J27" i="1"/>
  <c r="H27" i="1"/>
  <c r="L26" i="1"/>
  <c r="J26" i="1"/>
  <c r="H26" i="1"/>
  <c r="L24" i="1"/>
  <c r="J24" i="1"/>
  <c r="H24" i="1"/>
  <c r="L21" i="1"/>
  <c r="J21" i="1"/>
  <c r="H21" i="1"/>
  <c r="F17" i="1" l="1"/>
  <c r="H29" i="1"/>
  <c r="J29" i="1"/>
  <c r="F25" i="1"/>
  <c r="L18" i="1" l="1"/>
  <c r="F14" i="1"/>
  <c r="F11" i="1"/>
  <c r="F9" i="1"/>
  <c r="F32" i="1"/>
  <c r="F18" i="1" l="1"/>
  <c r="F34" i="1" s="1"/>
  <c r="H18" i="1"/>
  <c r="J18" i="1"/>
  <c r="L30" i="1"/>
  <c r="L32" i="1" s="1"/>
  <c r="J30" i="1"/>
  <c r="J32" i="1" s="1"/>
  <c r="H30" i="1"/>
  <c r="L34" i="1" l="1"/>
  <c r="J34" i="1"/>
  <c r="H32" i="1"/>
  <c r="H34" i="1" s="1"/>
</calcChain>
</file>

<file path=xl/sharedStrings.xml><?xml version="1.0" encoding="utf-8"?>
<sst xmlns="http://schemas.openxmlformats.org/spreadsheetml/2006/main" count="47" uniqueCount="43">
  <si>
    <t>Fees:</t>
  </si>
  <si>
    <t>Activity Fee</t>
  </si>
  <si>
    <r>
      <t>Tuition</t>
    </r>
    <r>
      <rPr>
        <vertAlign val="superscript"/>
        <sz val="11"/>
        <color theme="1"/>
        <rFont val="Calibri"/>
        <family val="2"/>
        <scheme val="minor"/>
      </rPr>
      <t>1</t>
    </r>
  </si>
  <si>
    <t>ANNUAL</t>
  </si>
  <si>
    <t>Yes</t>
  </si>
  <si>
    <t>No</t>
  </si>
  <si>
    <t>Total Charges:</t>
  </si>
  <si>
    <t>CHARGES</t>
  </si>
  <si>
    <t>Outside Scholarship(s)</t>
  </si>
  <si>
    <t>Other Assistance</t>
  </si>
  <si>
    <t>Total Credits:</t>
  </si>
  <si>
    <t>CREDITS</t>
  </si>
  <si>
    <t>Estimated Balance:</t>
  </si>
  <si>
    <t>Notes:</t>
  </si>
  <si>
    <r>
      <t xml:space="preserve">Financial Aid | University Hall 255 | Ph: 303-871-4020 | Fax: 303-871-2341 | </t>
    </r>
    <r>
      <rPr>
        <u/>
        <sz val="11"/>
        <color rgb="FF98002E"/>
        <rFont val="Calibri"/>
        <family val="2"/>
        <scheme val="minor"/>
      </rPr>
      <t>finaid@du.edu</t>
    </r>
    <r>
      <rPr>
        <sz val="11"/>
        <color theme="1"/>
        <rFont val="Calibri"/>
        <family val="2"/>
        <scheme val="minor"/>
      </rPr>
      <t xml:space="preserve"> | </t>
    </r>
    <r>
      <rPr>
        <u/>
        <sz val="11"/>
        <color rgb="FF98002E"/>
        <rFont val="Calibri"/>
        <family val="2"/>
        <scheme val="minor"/>
      </rPr>
      <t>www.du.edu/financialaid</t>
    </r>
  </si>
  <si>
    <t>Health &amp; Counseling Fee</t>
  </si>
  <si>
    <t>Are you a music student?</t>
  </si>
  <si>
    <t>Colorado Student Grant</t>
  </si>
  <si>
    <t>Federal Pell Grant</t>
  </si>
  <si>
    <t>Federal SEOG Grant</t>
  </si>
  <si>
    <r>
      <t>Direct Subsidized Loan</t>
    </r>
    <r>
      <rPr>
        <vertAlign val="superscript"/>
        <sz val="11"/>
        <color theme="1"/>
        <rFont val="Calibri"/>
        <family val="2"/>
        <scheme val="minor"/>
      </rPr>
      <t>5</t>
    </r>
  </si>
  <si>
    <r>
      <t>Direct Unsubsidized Loan</t>
    </r>
    <r>
      <rPr>
        <vertAlign val="superscript"/>
        <sz val="11"/>
        <color theme="1"/>
        <rFont val="Calibri"/>
        <family val="2"/>
        <scheme val="minor"/>
      </rPr>
      <t>5</t>
    </r>
  </si>
  <si>
    <r>
      <t>Eligible for the College Opportunity Fund?</t>
    </r>
    <r>
      <rPr>
        <vertAlign val="superscript"/>
        <sz val="11"/>
        <color theme="1"/>
        <rFont val="Calibri"/>
        <family val="2"/>
        <scheme val="minor"/>
      </rPr>
      <t>4</t>
    </r>
  </si>
  <si>
    <t>DU Merit Scholarship</t>
  </si>
  <si>
    <t>Residence Hall Grant</t>
  </si>
  <si>
    <t>Other DU Scholarships &amp; Grants</t>
  </si>
  <si>
    <t>Technology Fee</t>
  </si>
  <si>
    <r>
      <t>Housing</t>
    </r>
    <r>
      <rPr>
        <vertAlign val="superscript"/>
        <sz val="11"/>
        <color theme="1"/>
        <rFont val="Calibri"/>
        <family val="2"/>
        <scheme val="minor"/>
      </rPr>
      <t>2</t>
    </r>
  </si>
  <si>
    <r>
      <t>Meal Plan</t>
    </r>
    <r>
      <rPr>
        <vertAlign val="superscript"/>
        <sz val="11"/>
        <color theme="1"/>
        <rFont val="Calibri"/>
        <family val="2"/>
        <scheme val="minor"/>
      </rPr>
      <t>3</t>
    </r>
  </si>
  <si>
    <r>
      <t>Will you use DU's health insurance?</t>
    </r>
    <r>
      <rPr>
        <vertAlign val="superscript"/>
        <sz val="11"/>
        <color theme="1"/>
        <rFont val="Calibri"/>
        <family val="2"/>
        <scheme val="minor"/>
      </rPr>
      <t>4</t>
    </r>
  </si>
  <si>
    <r>
      <rPr>
        <vertAlign val="superscript"/>
        <sz val="11"/>
        <color theme="1"/>
        <rFont val="Calibri"/>
        <family val="2"/>
        <scheme val="minor"/>
      </rPr>
      <t>4</t>
    </r>
    <r>
      <rPr>
        <sz val="11"/>
        <color theme="1"/>
        <rFont val="Calibri"/>
        <family val="2"/>
        <scheme val="minor"/>
      </rPr>
      <t>Students who enroll in the DU Student Health Insurance Program are charged in the fall and spring quarters. Learn more at</t>
    </r>
  </si>
  <si>
    <t>https://www.du.edu/health-and-counseling-center/coveragecosts/ship.html</t>
  </si>
  <si>
    <t>http://www.du.edu/financialaid/cof</t>
  </si>
  <si>
    <r>
      <rPr>
        <vertAlign val="superscript"/>
        <sz val="11"/>
        <color theme="1"/>
        <rFont val="Calibri"/>
        <family val="2"/>
        <scheme val="minor"/>
      </rPr>
      <t>5</t>
    </r>
    <r>
      <rPr>
        <sz val="11"/>
        <color theme="1"/>
        <rFont val="Calibri"/>
        <family val="2"/>
        <scheme val="minor"/>
      </rPr>
      <t>This worksheet automatically deducts the 1.057% origination fee from the Direct Subsidized and Unsubsidized loan amounts.</t>
    </r>
  </si>
  <si>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The charges listed here are an estimate of the anticipated rate for a double room in first-year residence halls. Once finalized, actual 
  housing costs will be posted at www.du.edu/housing.</t>
    </r>
  </si>
  <si>
    <r>
      <rPr>
        <vertAlign val="super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>The charges listed here are an estimate of the anticipated rate for the 150-block meal plan. Once finalized, actual meal plan costs will be 
  posted at www.du.edu/housing.</t>
    </r>
  </si>
  <si>
    <r>
      <t xml:space="preserve">2022-23 Estimated First-Year Cost Worksheet
</t>
    </r>
    <r>
      <rPr>
        <b/>
        <i/>
        <sz val="14"/>
        <color theme="1"/>
        <rFont val="Calibri"/>
        <family val="2"/>
        <scheme val="minor"/>
      </rPr>
      <t>Admitted Undergraduate Students</t>
    </r>
  </si>
  <si>
    <t>This worksheet is designed to help you estimate your cost to attend DU for the 2022-2023 academic year. You will likely not have all the types of aid listed in the "credits" section. Please remember that this worksheet is only a planning tool. Your actual bill will be different than what's listed below, and will depend on chosen housing and meal plan, course fees, your financial aid, etc.</t>
  </si>
  <si>
    <r>
      <rPr>
        <vertAlign val="superscript"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>Tuition is charged at a flat rate of $18,420 per quarter for students enrolled in 12-18 credits (which is considered full-time).</t>
    </r>
  </si>
  <si>
    <r>
      <rPr>
        <vertAlign val="superscript"/>
        <sz val="11"/>
        <color theme="1"/>
        <rFont val="Calibri"/>
        <family val="2"/>
        <scheme val="minor"/>
      </rPr>
      <t>4</t>
    </r>
    <r>
      <rPr>
        <sz val="11"/>
        <color theme="1"/>
        <rFont val="Calibri"/>
        <family val="2"/>
        <scheme val="minor"/>
      </rPr>
      <t>Pell-eligible students from Colorado may be eligible to receive $31.33 per credit through the College Opportunity Fund. Learn more at</t>
    </r>
  </si>
  <si>
    <t>FALL QTR</t>
  </si>
  <si>
    <t>WINTER QTR</t>
  </si>
  <si>
    <t>SPRING QTR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</si>
</sst>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u/>
      <sz val="11"/>
      <color rgb="FF98002E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thin">
        <color indexed="64"/>
      </bottom>
      <diagonal/>
    </border>
    <border>
      <left style="dashed">
        <color indexed="64"/>
      </left>
      <right style="dashed">
        <color indexed="64"/>
      </right>
      <top/>
      <bottom style="dashed">
        <color indexed="64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ashed">
        <color auto="1"/>
      </top>
      <bottom style="dashed">
        <color auto="1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10" fillId="0" borderId="0" applyNumberFormat="0" applyFill="0" applyBorder="0" applyAlignment="0" applyProtection="0"/>
  </cellStyleXfs>
  <cellXfs count="55">
    <xf numFmtId="0" fontId="0" fillId="0" borderId="0" xfId="0"/>
    <xf numFmtId="44" fontId="0" fillId="2" borderId="6" xfId="1" applyNumberFormat="1" applyFont="1" applyFill="1" applyBorder="1" applyProtection="1">
      <protection locked="0"/>
    </xf>
    <xf numFmtId="44" fontId="0" fillId="2" borderId="4" xfId="1" applyFont="1" applyFill="1" applyBorder="1" applyProtection="1">
      <protection locked="0"/>
    </xf>
    <xf numFmtId="44" fontId="0" fillId="2" borderId="4" xfId="0" applyNumberFormat="1" applyFill="1" applyBorder="1" applyProtection="1">
      <protection locked="0"/>
    </xf>
    <xf numFmtId="44" fontId="0" fillId="2" borderId="5" xfId="1" applyFont="1" applyFill="1" applyBorder="1" applyProtection="1">
      <protection locked="0"/>
    </xf>
    <xf numFmtId="44" fontId="0" fillId="0" borderId="8" xfId="1" applyNumberFormat="1" applyFont="1" applyFill="1" applyBorder="1" applyProtection="1"/>
    <xf numFmtId="44" fontId="0" fillId="0" borderId="0" xfId="1" applyFont="1" applyFill="1" applyBorder="1" applyProtection="1"/>
    <xf numFmtId="0" fontId="0" fillId="2" borderId="5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protection locked="0"/>
    </xf>
    <xf numFmtId="0" fontId="0" fillId="0" borderId="0" xfId="0" applyProtection="1"/>
    <xf numFmtId="44" fontId="0" fillId="0" borderId="0" xfId="1" applyFont="1" applyProtection="1"/>
    <xf numFmtId="0" fontId="0" fillId="0" borderId="1" xfId="0" applyBorder="1" applyProtection="1"/>
    <xf numFmtId="0" fontId="3" fillId="0" borderId="1" xfId="0" applyFont="1" applyBorder="1" applyAlignment="1" applyProtection="1">
      <alignment horizontal="right" vertical="top" wrapText="1"/>
    </xf>
    <xf numFmtId="0" fontId="3" fillId="0" borderId="1" xfId="0" applyFont="1" applyBorder="1" applyAlignment="1" applyProtection="1">
      <alignment horizontal="right" vertical="top"/>
    </xf>
    <xf numFmtId="0" fontId="2" fillId="0" borderId="2" xfId="0" applyFont="1" applyBorder="1" applyProtection="1"/>
    <xf numFmtId="0" fontId="0" fillId="0" borderId="2" xfId="0" applyBorder="1" applyProtection="1"/>
    <xf numFmtId="44" fontId="2" fillId="0" borderId="2" xfId="1" applyFont="1" applyBorder="1" applyAlignment="1" applyProtection="1">
      <alignment horizontal="center"/>
    </xf>
    <xf numFmtId="0" fontId="0" fillId="0" borderId="2" xfId="0" applyBorder="1" applyAlignment="1" applyProtection="1">
      <alignment horizontal="center"/>
    </xf>
    <xf numFmtId="0" fontId="0" fillId="3" borderId="0" xfId="0" applyFill="1" applyAlignment="1" applyProtection="1">
      <alignment horizontal="left"/>
    </xf>
    <xf numFmtId="0" fontId="0" fillId="3" borderId="0" xfId="0" applyFill="1" applyProtection="1"/>
    <xf numFmtId="44" fontId="0" fillId="3" borderId="0" xfId="1" applyFont="1" applyFill="1" applyProtection="1"/>
    <xf numFmtId="0" fontId="0" fillId="0" borderId="0" xfId="0" applyAlignment="1" applyProtection="1">
      <alignment horizontal="left"/>
    </xf>
    <xf numFmtId="0" fontId="0" fillId="3" borderId="0" xfId="0" applyFill="1" applyAlignment="1" applyProtection="1">
      <alignment horizontal="left" indent="2"/>
    </xf>
    <xf numFmtId="0" fontId="0" fillId="0" borderId="0" xfId="0" applyAlignment="1" applyProtection="1">
      <alignment horizontal="left" indent="2"/>
    </xf>
    <xf numFmtId="0" fontId="0" fillId="4" borderId="0" xfId="0" applyFill="1" applyAlignment="1" applyProtection="1">
      <alignment horizontal="left" indent="2"/>
    </xf>
    <xf numFmtId="0" fontId="0" fillId="4" borderId="0" xfId="0" applyFill="1" applyProtection="1"/>
    <xf numFmtId="44" fontId="0" fillId="4" borderId="0" xfId="1" applyFont="1" applyFill="1" applyProtection="1"/>
    <xf numFmtId="0" fontId="0" fillId="0" borderId="0" xfId="0" applyFill="1" applyAlignment="1" applyProtection="1">
      <alignment horizontal="left"/>
    </xf>
    <xf numFmtId="0" fontId="0" fillId="0" borderId="0" xfId="0" applyFill="1" applyBorder="1" applyAlignment="1" applyProtection="1">
      <alignment horizontal="left"/>
    </xf>
    <xf numFmtId="44" fontId="0" fillId="0" borderId="0" xfId="1" applyFont="1" applyFill="1" applyProtection="1"/>
    <xf numFmtId="0" fontId="0" fillId="0" borderId="0" xfId="0" applyFill="1" applyProtection="1"/>
    <xf numFmtId="0" fontId="0" fillId="3" borderId="3" xfId="0" applyFill="1" applyBorder="1" applyAlignment="1" applyProtection="1">
      <alignment horizontal="left"/>
    </xf>
    <xf numFmtId="0" fontId="0" fillId="3" borderId="3" xfId="0" applyFill="1" applyBorder="1" applyProtection="1"/>
    <xf numFmtId="44" fontId="0" fillId="3" borderId="3" xfId="1" applyFont="1" applyFill="1" applyBorder="1" applyProtection="1"/>
    <xf numFmtId="0" fontId="2" fillId="0" borderId="0" xfId="0" applyFont="1" applyProtection="1"/>
    <xf numFmtId="44" fontId="2" fillId="0" borderId="0" xfId="1" applyFont="1" applyProtection="1"/>
    <xf numFmtId="0" fontId="0" fillId="0" borderId="3" xfId="0" applyBorder="1" applyProtection="1"/>
    <xf numFmtId="44" fontId="0" fillId="0" borderId="3" xfId="1" applyFont="1" applyBorder="1" applyProtection="1"/>
    <xf numFmtId="0" fontId="7" fillId="0" borderId="7" xfId="0" applyFont="1" applyBorder="1" applyProtection="1"/>
    <xf numFmtId="0" fontId="0" fillId="0" borderId="7" xfId="0" applyBorder="1" applyProtection="1"/>
    <xf numFmtId="44" fontId="9" fillId="0" borderId="7" xfId="1" applyFont="1" applyBorder="1" applyProtection="1"/>
    <xf numFmtId="0" fontId="9" fillId="0" borderId="7" xfId="0" applyFont="1" applyBorder="1" applyProtection="1"/>
    <xf numFmtId="0" fontId="0" fillId="0" borderId="0" xfId="0" applyAlignment="1" applyProtection="1">
      <alignment horizontal="left" wrapText="1"/>
    </xf>
    <xf numFmtId="0" fontId="0" fillId="0" borderId="0" xfId="0" applyProtection="1">
      <protection locked="0"/>
    </xf>
    <xf numFmtId="0" fontId="0" fillId="0" borderId="0" xfId="0" applyAlignment="1" applyProtection="1">
      <alignment horizontal="left"/>
    </xf>
    <xf numFmtId="0" fontId="0" fillId="0" borderId="0" xfId="0" applyAlignment="1" applyProtection="1">
      <alignment horizontal="left" wrapText="1"/>
    </xf>
    <xf numFmtId="0" fontId="0" fillId="0" borderId="1" xfId="0" applyBorder="1" applyAlignment="1" applyProtection="1">
      <alignment horizontal="center"/>
    </xf>
    <xf numFmtId="0" fontId="5" fillId="0" borderId="0" xfId="0" applyFont="1" applyBorder="1" applyAlignment="1" applyProtection="1">
      <alignment horizontal="left" vertical="center" wrapText="1" indent="1"/>
    </xf>
    <xf numFmtId="0" fontId="10" fillId="0" borderId="0" xfId="2" applyAlignment="1" applyProtection="1">
      <alignment horizontal="left" indent="1"/>
      <protection locked="0"/>
    </xf>
    <xf numFmtId="0" fontId="3" fillId="0" borderId="0" xfId="0" applyFont="1" applyAlignment="1" applyProtection="1">
      <alignment horizontal="right" vertical="top" wrapText="1"/>
    </xf>
    <xf numFmtId="0" fontId="3" fillId="0" borderId="0" xfId="0" applyFont="1" applyAlignment="1" applyProtection="1">
      <alignment horizontal="right" vertical="top"/>
    </xf>
    <xf numFmtId="0" fontId="0" fillId="3" borderId="0" xfId="0" applyFill="1" applyAlignment="1" applyProtection="1">
      <alignment horizontal="center"/>
    </xf>
    <xf numFmtId="0" fontId="0" fillId="3" borderId="0" xfId="0" applyFill="1" applyBorder="1" applyAlignment="1" applyProtection="1">
      <alignment horizontal="left"/>
    </xf>
    <xf numFmtId="0" fontId="0" fillId="0" borderId="0" xfId="0" applyFill="1" applyBorder="1" applyAlignment="1" applyProtection="1">
      <alignment horizontal="left"/>
    </xf>
  </cellXfs>
  <cellStyles count="3">
    <cellStyle name="Currency" xfId="1" builtinId="4"/>
    <cellStyle name="Hyperlink" xfId="2" builtinId="8"/>
    <cellStyle name="Normal" xfId="0" builtinId="0"/>
  </cellStyles>
  <dxfs count="0"/>
  <tableStyles count="0" defaultTableStyle="TableStyleMedium2" defaultPivotStyle="PivotStyleLight16"/>
  <colors>
    <mruColors>
      <color rgb="FF98002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</xdr:col>
      <xdr:colOff>600075</xdr:colOff>
      <xdr:row>1</xdr:row>
      <xdr:rowOff>489762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257300" cy="48976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du.edu/financialaid/cof" TargetMode="External"/><Relationship Id="rId1" Type="http://schemas.openxmlformats.org/officeDocument/2006/relationships/hyperlink" Target="https://www.du.edu/health-and-counseling-center/coveragecosts/ship.html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47"/>
  <sheetViews>
    <sheetView showGridLines="0" showRowColHeaders="0" tabSelected="1" showRuler="0" zoomScaleNormal="100" workbookViewId="0"/>
  </sheetViews>
  <sheetFormatPr defaultRowHeight="15" x14ac:dyDescent="0.25"/>
  <cols>
    <col min="1" max="1" width="4.140625" style="10" customWidth="1"/>
    <col min="2" max="3" width="9.140625" style="10"/>
    <col min="4" max="4" width="21.85546875" style="10" customWidth="1"/>
    <col min="5" max="5" width="11.5703125" style="10" bestFit="1" customWidth="1"/>
    <col min="6" max="6" width="13.140625" style="11" customWidth="1"/>
    <col min="7" max="7" width="4.7109375" style="10" customWidth="1"/>
    <col min="8" max="8" width="12.85546875" style="11" customWidth="1"/>
    <col min="9" max="9" width="4.7109375" style="10" customWidth="1"/>
    <col min="10" max="10" width="12.85546875" style="11" customWidth="1"/>
    <col min="11" max="11" width="4.7109375" style="11" customWidth="1"/>
    <col min="12" max="12" width="12.85546875" style="11" customWidth="1"/>
    <col min="13" max="13" width="3.5703125" style="10" customWidth="1"/>
    <col min="14" max="16384" width="9.140625" style="10"/>
  </cols>
  <sheetData>
    <row r="1" spans="1:13" ht="17.25" customHeight="1" x14ac:dyDescent="0.25">
      <c r="A1" s="44"/>
    </row>
    <row r="2" spans="1:13" ht="47.25" customHeight="1" x14ac:dyDescent="0.25">
      <c r="F2" s="50" t="s">
        <v>36</v>
      </c>
      <c r="G2" s="51"/>
      <c r="H2" s="51"/>
      <c r="I2" s="51"/>
      <c r="J2" s="51"/>
      <c r="K2" s="51"/>
      <c r="L2" s="51"/>
      <c r="M2" s="51"/>
    </row>
    <row r="3" spans="1:13" ht="8.25" customHeight="1" x14ac:dyDescent="0.25">
      <c r="B3" s="12"/>
      <c r="C3" s="12"/>
      <c r="D3" s="12"/>
      <c r="E3" s="12"/>
      <c r="F3" s="13"/>
      <c r="G3" s="14"/>
      <c r="H3" s="14"/>
      <c r="I3" s="14"/>
      <c r="J3" s="14"/>
      <c r="K3" s="14"/>
      <c r="L3" s="14"/>
      <c r="M3" s="14"/>
    </row>
    <row r="4" spans="1:13" ht="45" customHeight="1" x14ac:dyDescent="0.25">
      <c r="B4" s="48" t="s">
        <v>37</v>
      </c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</row>
    <row r="5" spans="1:13" ht="9.75" customHeight="1" x14ac:dyDescent="0.25"/>
    <row r="6" spans="1:13" ht="6" customHeight="1" x14ac:dyDescent="0.25"/>
    <row r="7" spans="1:13" ht="15.75" thickBot="1" x14ac:dyDescent="0.3">
      <c r="B7" s="15" t="s">
        <v>7</v>
      </c>
      <c r="C7" s="16"/>
      <c r="D7" s="16"/>
      <c r="E7" s="16"/>
      <c r="F7" s="17" t="s">
        <v>3</v>
      </c>
      <c r="G7" s="18"/>
      <c r="H7" s="17" t="s">
        <v>40</v>
      </c>
      <c r="I7" s="18"/>
      <c r="J7" s="17" t="s">
        <v>41</v>
      </c>
      <c r="K7" s="17"/>
      <c r="L7" s="17" t="s">
        <v>42</v>
      </c>
      <c r="M7" s="16"/>
    </row>
    <row r="8" spans="1:13" ht="9" customHeight="1" x14ac:dyDescent="0.25"/>
    <row r="9" spans="1:13" ht="21.75" customHeight="1" x14ac:dyDescent="0.25">
      <c r="B9" s="19" t="s">
        <v>2</v>
      </c>
      <c r="C9" s="52"/>
      <c r="D9" s="52"/>
      <c r="E9" s="20"/>
      <c r="F9" s="21">
        <f>H9+J9+L9</f>
        <v>55260</v>
      </c>
      <c r="G9" s="20"/>
      <c r="H9" s="21">
        <v>18420</v>
      </c>
      <c r="I9" s="20"/>
      <c r="J9" s="21">
        <v>18420</v>
      </c>
      <c r="K9" s="21"/>
      <c r="L9" s="21">
        <v>18420</v>
      </c>
      <c r="M9" s="20"/>
    </row>
    <row r="10" spans="1:13" ht="21.75" customHeight="1" x14ac:dyDescent="0.25">
      <c r="B10" s="22" t="s">
        <v>0</v>
      </c>
    </row>
    <row r="11" spans="1:13" ht="21.75" customHeight="1" x14ac:dyDescent="0.25">
      <c r="B11" s="23" t="s">
        <v>26</v>
      </c>
      <c r="C11" s="20"/>
      <c r="D11" s="20"/>
      <c r="E11" s="20"/>
      <c r="F11" s="21">
        <f>H11+J11+L11</f>
        <v>144</v>
      </c>
      <c r="G11" s="20"/>
      <c r="H11" s="21">
        <v>48</v>
      </c>
      <c r="I11" s="20"/>
      <c r="J11" s="21">
        <v>48</v>
      </c>
      <c r="K11" s="21"/>
      <c r="L11" s="21">
        <v>48</v>
      </c>
      <c r="M11" s="20"/>
    </row>
    <row r="12" spans="1:13" ht="21.75" customHeight="1" x14ac:dyDescent="0.25">
      <c r="B12" s="24" t="s">
        <v>1</v>
      </c>
      <c r="F12" s="11">
        <v>435</v>
      </c>
      <c r="H12" s="11">
        <v>145</v>
      </c>
      <c r="J12" s="11">
        <v>145</v>
      </c>
      <c r="L12" s="11">
        <v>145</v>
      </c>
    </row>
    <row r="13" spans="1:13" ht="21.75" customHeight="1" x14ac:dyDescent="0.25">
      <c r="B13" s="23" t="s">
        <v>15</v>
      </c>
      <c r="C13" s="20"/>
      <c r="D13" s="20"/>
      <c r="E13" s="20"/>
      <c r="F13" s="21">
        <v>600</v>
      </c>
      <c r="G13" s="20"/>
      <c r="H13" s="21">
        <v>200</v>
      </c>
      <c r="I13" s="20"/>
      <c r="J13" s="21">
        <v>200</v>
      </c>
      <c r="K13" s="21"/>
      <c r="L13" s="21">
        <v>200</v>
      </c>
      <c r="M13" s="20"/>
    </row>
    <row r="14" spans="1:13" ht="21.75" customHeight="1" x14ac:dyDescent="0.25">
      <c r="B14" s="25" t="s">
        <v>16</v>
      </c>
      <c r="C14" s="26"/>
      <c r="D14" s="26"/>
      <c r="E14" s="8"/>
      <c r="F14" s="27">
        <f>H14+J14+L14</f>
        <v>0</v>
      </c>
      <c r="G14" s="26"/>
      <c r="H14" s="27">
        <f>IF(E14="Yes",95,0)</f>
        <v>0</v>
      </c>
      <c r="I14" s="26"/>
      <c r="J14" s="27">
        <f>IF(E14="Yes",95,0)</f>
        <v>0</v>
      </c>
      <c r="K14" s="27"/>
      <c r="L14" s="27">
        <f>IF(E14="Yes",95,0)</f>
        <v>0</v>
      </c>
      <c r="M14" s="26"/>
    </row>
    <row r="15" spans="1:13" ht="21.75" customHeight="1" x14ac:dyDescent="0.25">
      <c r="B15" s="19" t="s">
        <v>27</v>
      </c>
      <c r="C15" s="53"/>
      <c r="D15" s="53"/>
      <c r="E15" s="53"/>
      <c r="F15" s="21">
        <f>SUM(H15,J15,L15)</f>
        <v>9372</v>
      </c>
      <c r="G15" s="20"/>
      <c r="H15" s="21">
        <v>3124</v>
      </c>
      <c r="I15" s="20"/>
      <c r="J15" s="21">
        <v>3124</v>
      </c>
      <c r="K15" s="21"/>
      <c r="L15" s="21">
        <v>3124</v>
      </c>
      <c r="M15" s="20"/>
    </row>
    <row r="16" spans="1:13" ht="21.75" customHeight="1" x14ac:dyDescent="0.25">
      <c r="B16" s="28" t="s">
        <v>28</v>
      </c>
      <c r="C16" s="29"/>
      <c r="D16" s="54"/>
      <c r="E16" s="54"/>
      <c r="F16" s="30">
        <f>SUM(H16,J16,L16)</f>
        <v>5610</v>
      </c>
      <c r="G16" s="31"/>
      <c r="H16" s="30">
        <v>1870</v>
      </c>
      <c r="I16" s="31"/>
      <c r="J16" s="30">
        <v>1870</v>
      </c>
      <c r="K16" s="30"/>
      <c r="L16" s="30">
        <v>1870</v>
      </c>
      <c r="M16" s="31"/>
    </row>
    <row r="17" spans="2:13" ht="21.75" customHeight="1" x14ac:dyDescent="0.25">
      <c r="B17" s="32" t="s">
        <v>29</v>
      </c>
      <c r="C17" s="33"/>
      <c r="D17" s="33"/>
      <c r="E17" s="7"/>
      <c r="F17" s="34">
        <f>H17+J17+L17</f>
        <v>0</v>
      </c>
      <c r="G17" s="33"/>
      <c r="H17" s="34">
        <f>IF(E17="Yes",1725,0)</f>
        <v>0</v>
      </c>
      <c r="I17" s="33"/>
      <c r="J17" s="34">
        <v>0</v>
      </c>
      <c r="K17" s="34"/>
      <c r="L17" s="34">
        <f>IF(E17="Yes",1725,0)</f>
        <v>0</v>
      </c>
      <c r="M17" s="33"/>
    </row>
    <row r="18" spans="2:13" ht="21.75" customHeight="1" x14ac:dyDescent="0.25">
      <c r="C18" s="35" t="s">
        <v>6</v>
      </c>
      <c r="F18" s="36">
        <f>SUM(F9, F11:F17)</f>
        <v>71421</v>
      </c>
      <c r="H18" s="36">
        <f>SUM(H9,H11:H17)</f>
        <v>23807</v>
      </c>
      <c r="J18" s="36">
        <f>SUM(J9,J11:J17)</f>
        <v>23807</v>
      </c>
      <c r="K18" s="36"/>
      <c r="L18" s="36">
        <f>SUM(L9,L11:L17)</f>
        <v>23807</v>
      </c>
    </row>
    <row r="19" spans="2:13" ht="24" customHeight="1" x14ac:dyDescent="0.25"/>
    <row r="20" spans="2:13" ht="15.75" thickBot="1" x14ac:dyDescent="0.3">
      <c r="B20" s="15" t="s">
        <v>11</v>
      </c>
      <c r="C20" s="16"/>
      <c r="D20" s="16"/>
      <c r="E20" s="16"/>
      <c r="F20" s="17" t="s">
        <v>3</v>
      </c>
      <c r="G20" s="18"/>
      <c r="H20" s="17" t="s">
        <v>40</v>
      </c>
      <c r="I20" s="18"/>
      <c r="J20" s="17" t="s">
        <v>41</v>
      </c>
      <c r="K20" s="17"/>
      <c r="L20" s="17" t="s">
        <v>42</v>
      </c>
      <c r="M20" s="16"/>
    </row>
    <row r="21" spans="2:13" ht="21.75" customHeight="1" x14ac:dyDescent="0.25">
      <c r="B21" s="10" t="s">
        <v>23</v>
      </c>
      <c r="F21" s="1"/>
      <c r="H21" s="11">
        <f>F21/3</f>
        <v>0</v>
      </c>
      <c r="J21" s="11">
        <f>F21/3</f>
        <v>0</v>
      </c>
      <c r="L21" s="11">
        <f>F21/3</f>
        <v>0</v>
      </c>
    </row>
    <row r="22" spans="2:13" ht="21.75" customHeight="1" x14ac:dyDescent="0.25">
      <c r="B22" s="20" t="s">
        <v>24</v>
      </c>
      <c r="C22" s="20"/>
      <c r="D22" s="20"/>
      <c r="E22" s="20"/>
      <c r="F22" s="1"/>
      <c r="G22" s="20"/>
      <c r="H22" s="21">
        <f>F22/3</f>
        <v>0</v>
      </c>
      <c r="I22" s="20"/>
      <c r="J22" s="21">
        <f>F22/3</f>
        <v>0</v>
      </c>
      <c r="K22" s="21"/>
      <c r="L22" s="21">
        <f>F22/3</f>
        <v>0</v>
      </c>
      <c r="M22" s="20"/>
    </row>
    <row r="23" spans="2:13" ht="21.75" customHeight="1" x14ac:dyDescent="0.25">
      <c r="B23" s="10" t="s">
        <v>25</v>
      </c>
      <c r="F23" s="1"/>
      <c r="H23" s="11">
        <f>F23/3</f>
        <v>0</v>
      </c>
      <c r="J23" s="11">
        <f>F23/3</f>
        <v>0</v>
      </c>
      <c r="L23" s="11">
        <f>F23/3</f>
        <v>0</v>
      </c>
    </row>
    <row r="24" spans="2:13" ht="21.75" customHeight="1" x14ac:dyDescent="0.25">
      <c r="B24" s="20" t="s">
        <v>17</v>
      </c>
      <c r="C24" s="20"/>
      <c r="D24" s="20"/>
      <c r="E24" s="20"/>
      <c r="F24" s="1"/>
      <c r="G24" s="20"/>
      <c r="H24" s="21">
        <f>F24/3</f>
        <v>0</v>
      </c>
      <c r="I24" s="20"/>
      <c r="J24" s="21">
        <f>F24/3</f>
        <v>0</v>
      </c>
      <c r="K24" s="21"/>
      <c r="L24" s="21">
        <f>F24/3</f>
        <v>0</v>
      </c>
      <c r="M24" s="20"/>
    </row>
    <row r="25" spans="2:13" ht="21.75" customHeight="1" x14ac:dyDescent="0.25">
      <c r="B25" s="10" t="s">
        <v>22</v>
      </c>
      <c r="E25" s="9"/>
      <c r="F25" s="5">
        <f>H25+J25+L25</f>
        <v>0</v>
      </c>
      <c r="H25" s="11">
        <f>IF(E25="Yes",375.96,0)</f>
        <v>0</v>
      </c>
      <c r="J25" s="11">
        <f>IF(E25="Yes",375.96,0)</f>
        <v>0</v>
      </c>
      <c r="L25" s="11">
        <f>IF(E25="Yes",375.96,0)</f>
        <v>0</v>
      </c>
    </row>
    <row r="26" spans="2:13" ht="21.75" customHeight="1" x14ac:dyDescent="0.25">
      <c r="B26" s="20" t="s">
        <v>18</v>
      </c>
      <c r="C26" s="20"/>
      <c r="D26" s="20"/>
      <c r="E26" s="20"/>
      <c r="F26" s="1"/>
      <c r="G26" s="20"/>
      <c r="H26" s="21">
        <f t="shared" ref="H26:H31" si="0">F26/3</f>
        <v>0</v>
      </c>
      <c r="I26" s="20"/>
      <c r="J26" s="21">
        <f t="shared" ref="J26:J31" si="1">F26/3</f>
        <v>0</v>
      </c>
      <c r="K26" s="21"/>
      <c r="L26" s="21">
        <f t="shared" ref="L26:L31" si="2">F26/3</f>
        <v>0</v>
      </c>
      <c r="M26" s="20"/>
    </row>
    <row r="27" spans="2:13" ht="21.75" customHeight="1" x14ac:dyDescent="0.25">
      <c r="B27" s="10" t="s">
        <v>19</v>
      </c>
      <c r="F27" s="1"/>
      <c r="H27" s="11">
        <f t="shared" si="0"/>
        <v>0</v>
      </c>
      <c r="J27" s="11">
        <f t="shared" si="1"/>
        <v>0</v>
      </c>
      <c r="L27" s="11">
        <f t="shared" si="2"/>
        <v>0</v>
      </c>
    </row>
    <row r="28" spans="2:13" ht="21.75" customHeight="1" x14ac:dyDescent="0.25">
      <c r="B28" s="20" t="s">
        <v>8</v>
      </c>
      <c r="C28" s="20"/>
      <c r="D28" s="20"/>
      <c r="E28" s="20"/>
      <c r="F28" s="2"/>
      <c r="G28" s="20"/>
      <c r="H28" s="21">
        <f t="shared" si="0"/>
        <v>0</v>
      </c>
      <c r="I28" s="20"/>
      <c r="J28" s="21">
        <f t="shared" si="1"/>
        <v>0</v>
      </c>
      <c r="K28" s="21"/>
      <c r="L28" s="21">
        <f t="shared" si="2"/>
        <v>0</v>
      </c>
      <c r="M28" s="20"/>
    </row>
    <row r="29" spans="2:13" ht="21.75" customHeight="1" x14ac:dyDescent="0.25">
      <c r="B29" s="31" t="s">
        <v>20</v>
      </c>
      <c r="C29" s="31"/>
      <c r="D29" s="31"/>
      <c r="E29" s="3"/>
      <c r="F29" s="6">
        <f>E29-(E29*0.01057)</f>
        <v>0</v>
      </c>
      <c r="G29" s="31"/>
      <c r="H29" s="30">
        <f t="shared" si="0"/>
        <v>0</v>
      </c>
      <c r="I29" s="31"/>
      <c r="J29" s="30">
        <f t="shared" si="1"/>
        <v>0</v>
      </c>
      <c r="K29" s="30"/>
      <c r="L29" s="30">
        <f t="shared" si="2"/>
        <v>0</v>
      </c>
      <c r="M29" s="31"/>
    </row>
    <row r="30" spans="2:13" ht="21.75" customHeight="1" x14ac:dyDescent="0.25">
      <c r="B30" s="20" t="s">
        <v>21</v>
      </c>
      <c r="C30" s="20"/>
      <c r="D30" s="20"/>
      <c r="E30" s="3"/>
      <c r="F30" s="21">
        <f>E30-(E30*0.01057)</f>
        <v>0</v>
      </c>
      <c r="G30" s="20"/>
      <c r="H30" s="21">
        <f t="shared" si="0"/>
        <v>0</v>
      </c>
      <c r="I30" s="20"/>
      <c r="J30" s="21">
        <f t="shared" si="1"/>
        <v>0</v>
      </c>
      <c r="K30" s="21"/>
      <c r="L30" s="21">
        <f t="shared" si="2"/>
        <v>0</v>
      </c>
      <c r="M30" s="20"/>
    </row>
    <row r="31" spans="2:13" ht="21.75" customHeight="1" x14ac:dyDescent="0.25">
      <c r="B31" s="37" t="s">
        <v>9</v>
      </c>
      <c r="C31" s="37"/>
      <c r="D31" s="37"/>
      <c r="E31" s="37"/>
      <c r="F31" s="4"/>
      <c r="G31" s="37"/>
      <c r="H31" s="38">
        <f t="shared" si="0"/>
        <v>0</v>
      </c>
      <c r="I31" s="37"/>
      <c r="J31" s="38">
        <f t="shared" si="1"/>
        <v>0</v>
      </c>
      <c r="K31" s="38"/>
      <c r="L31" s="38">
        <f t="shared" si="2"/>
        <v>0</v>
      </c>
      <c r="M31" s="37"/>
    </row>
    <row r="32" spans="2:13" ht="21.75" customHeight="1" x14ac:dyDescent="0.25">
      <c r="C32" s="35" t="s">
        <v>10</v>
      </c>
      <c r="F32" s="11">
        <f>SUM(F21:F31)</f>
        <v>0</v>
      </c>
      <c r="H32" s="11">
        <f>SUM(H21:H31)</f>
        <v>0</v>
      </c>
      <c r="J32" s="11">
        <f>SUM(J21:J31)</f>
        <v>0</v>
      </c>
      <c r="L32" s="11">
        <f>SUM(L21:L31)</f>
        <v>0</v>
      </c>
    </row>
    <row r="33" spans="2:13" ht="15.75" thickBot="1" x14ac:dyDescent="0.3"/>
    <row r="34" spans="2:13" ht="21.75" customHeight="1" thickTop="1" thickBot="1" x14ac:dyDescent="0.35">
      <c r="B34" s="39" t="s">
        <v>12</v>
      </c>
      <c r="C34" s="40"/>
      <c r="D34" s="40"/>
      <c r="E34" s="40"/>
      <c r="F34" s="41">
        <f>F18-F32</f>
        <v>71421</v>
      </c>
      <c r="G34" s="42"/>
      <c r="H34" s="41">
        <f>H18-H32</f>
        <v>23807</v>
      </c>
      <c r="I34" s="42"/>
      <c r="J34" s="41">
        <f>J18-J32</f>
        <v>23807</v>
      </c>
      <c r="K34" s="41"/>
      <c r="L34" s="41">
        <f>L18-L32</f>
        <v>23807</v>
      </c>
      <c r="M34" s="40"/>
    </row>
    <row r="35" spans="2:13" ht="15.75" thickTop="1" x14ac:dyDescent="0.25"/>
    <row r="36" spans="2:13" x14ac:dyDescent="0.25">
      <c r="B36" s="35" t="s">
        <v>13</v>
      </c>
    </row>
    <row r="37" spans="2:13" ht="21" customHeight="1" x14ac:dyDescent="0.25">
      <c r="B37" s="46" t="s">
        <v>38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</row>
    <row r="38" spans="2:13" ht="37.5" customHeight="1" x14ac:dyDescent="0.25">
      <c r="B38" s="46" t="s">
        <v>34</v>
      </c>
      <c r="C38" s="46"/>
      <c r="D38" s="46"/>
      <c r="E38" s="46"/>
      <c r="F38" s="46"/>
      <c r="G38" s="46"/>
      <c r="H38" s="46"/>
      <c r="I38" s="46"/>
      <c r="J38" s="46"/>
      <c r="K38" s="46"/>
      <c r="L38" s="46"/>
      <c r="M38" s="46"/>
    </row>
    <row r="39" spans="2:13" ht="37.5" customHeight="1" x14ac:dyDescent="0.25">
      <c r="B39" s="46" t="s">
        <v>35</v>
      </c>
      <c r="C39" s="46"/>
      <c r="D39" s="46"/>
      <c r="E39" s="46"/>
      <c r="F39" s="46"/>
      <c r="G39" s="46"/>
      <c r="H39" s="46"/>
      <c r="I39" s="46"/>
      <c r="J39" s="46"/>
      <c r="K39" s="46"/>
      <c r="L39" s="46"/>
      <c r="M39" s="46"/>
    </row>
    <row r="40" spans="2:13" ht="21" customHeight="1" x14ac:dyDescent="0.25">
      <c r="B40" s="46" t="s">
        <v>30</v>
      </c>
      <c r="C40" s="46"/>
      <c r="D40" s="46"/>
      <c r="E40" s="46"/>
      <c r="F40" s="46"/>
      <c r="G40" s="46"/>
      <c r="H40" s="46"/>
      <c r="I40" s="46"/>
      <c r="J40" s="46"/>
      <c r="K40" s="46"/>
      <c r="L40" s="46"/>
      <c r="M40" s="46"/>
    </row>
    <row r="41" spans="2:13" x14ac:dyDescent="0.25">
      <c r="B41" s="49" t="s">
        <v>31</v>
      </c>
      <c r="C41" s="49"/>
      <c r="D41" s="49"/>
      <c r="E41" s="49"/>
      <c r="F41" s="49"/>
      <c r="G41" s="49"/>
      <c r="H41" s="43"/>
      <c r="I41" s="43"/>
      <c r="J41" s="43"/>
      <c r="K41" s="43"/>
      <c r="L41" s="43"/>
      <c r="M41" s="43"/>
    </row>
    <row r="42" spans="2:13" ht="21.75" customHeight="1" x14ac:dyDescent="0.25">
      <c r="B42" s="46" t="s">
        <v>39</v>
      </c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</row>
    <row r="43" spans="2:13" x14ac:dyDescent="0.25">
      <c r="B43" s="49" t="s">
        <v>32</v>
      </c>
      <c r="C43" s="49"/>
      <c r="D43" s="49"/>
      <c r="E43" s="22"/>
      <c r="F43" s="22"/>
      <c r="G43" s="22"/>
      <c r="H43" s="22"/>
      <c r="I43" s="22"/>
      <c r="J43" s="22"/>
      <c r="K43" s="22"/>
      <c r="L43" s="22"/>
      <c r="M43" s="22"/>
    </row>
    <row r="44" spans="2:13" ht="21.75" customHeight="1" x14ac:dyDescent="0.25">
      <c r="B44" s="45" t="s">
        <v>33</v>
      </c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</row>
    <row r="45" spans="2:13" ht="21.75" customHeight="1" x14ac:dyDescent="0.25">
      <c r="B45" s="45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45"/>
    </row>
    <row r="47" spans="2:13" x14ac:dyDescent="0.25">
      <c r="B47" s="47" t="s">
        <v>14</v>
      </c>
      <c r="C47" s="47"/>
      <c r="D47" s="47"/>
      <c r="E47" s="47"/>
      <c r="F47" s="47"/>
      <c r="G47" s="47"/>
      <c r="H47" s="47"/>
      <c r="I47" s="47"/>
      <c r="J47" s="47"/>
      <c r="K47" s="47"/>
      <c r="L47" s="47"/>
      <c r="M47" s="47"/>
    </row>
  </sheetData>
  <sheetProtection algorithmName="SHA-512" hashValue="bFkpz/w2RyH930WBliwnIhqqr4Dyva2zAKM3HlIitz9UdI2uIZuH/1Sy2mWqnbEeIAnZ2hmnZkj+Ws2vi/2CRw==" saltValue="KsYqR5XQgewwlQSwqtPC4g==" spinCount="100000" sheet="1" selectLockedCells="1"/>
  <mergeCells count="15">
    <mergeCell ref="F2:M2"/>
    <mergeCell ref="C9:D9"/>
    <mergeCell ref="B37:M37"/>
    <mergeCell ref="C15:E15"/>
    <mergeCell ref="D16:E16"/>
    <mergeCell ref="B45:M45"/>
    <mergeCell ref="B42:M42"/>
    <mergeCell ref="B47:M47"/>
    <mergeCell ref="B44:M44"/>
    <mergeCell ref="B4:M4"/>
    <mergeCell ref="B41:G41"/>
    <mergeCell ref="B43:D43"/>
    <mergeCell ref="B39:M39"/>
    <mergeCell ref="B38:M38"/>
    <mergeCell ref="B40:M40"/>
  </mergeCells>
  <hyperlinks>
    <hyperlink ref="B41" r:id="rId1" xr:uid="{00000000-0004-0000-0000-000000000000}"/>
    <hyperlink ref="B43" r:id="rId2" xr:uid="{00000000-0004-0000-0000-000001000000}"/>
  </hyperlinks>
  <pageMargins left="0.5" right="0.5" top="0.5" bottom="0.5" header="0.3" footer="0.3"/>
  <pageSetup scale="72" orientation="portrait" r:id="rId3"/>
  <drawing r:id="rId4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0000000}">
          <x14:formula1>
            <xm:f>Data!$A$1:$A$2</xm:f>
          </x14:formula1>
          <xm:sqref>E14 E17 E25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>
      <selection activeCell="D6" sqref="D6"/>
    </sheetView>
  </sheetViews>
  <sheetFormatPr defaultRowHeight="15" x14ac:dyDescent="0.25"/>
  <cols>
    <col min="1" max="1" width="4" bestFit="1" customWidth="1"/>
    <col min="4" max="4" width="17" bestFit="1" customWidth="1"/>
  </cols>
  <sheetData>
    <row r="1" spans="1:1" x14ac:dyDescent="0.25">
      <c r="A1" t="s">
        <v>4</v>
      </c>
    </row>
    <row r="2" spans="1:1" x14ac:dyDescent="0.25">
      <c r="A2" t="s">
        <v>5</v>
      </c>
    </row>
  </sheetData>
  <sheetProtection selectLockedCells="1" selectUnlockedCell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Estimated Costs</vt:lpstr>
      <vt:lpstr>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Lisa Westendorf</dc:creator>
  <cp:lastModifiedBy>Lisa Westendorf</cp:lastModifiedBy>
  <cp:lastPrinted>2018-06-07T19:52:05Z</cp:lastPrinted>
  <dcterms:created xsi:type="dcterms:W3CDTF">2018-06-06T22:54:45Z</dcterms:created>
  <dcterms:modified xsi:type="dcterms:W3CDTF">2021-11-30T21:31:27Z</dcterms:modified>
</cp:coreProperties>
</file>