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fileSharing readOnlyRecommended="1"/>
  <workbookPr/>
  <mc:AlternateContent xmlns:mc="http://schemas.openxmlformats.org/markup-compatibility/2006">
    <mc:Choice Requires="x15">
      <x15ac:absPath xmlns:x15ac="http://schemas.microsoft.com/office/spreadsheetml/2010/11/ac" url="R:\Financial Aid\Communication\2324\Billing Worksheets\"/>
    </mc:Choice>
  </mc:AlternateContent>
  <xr:revisionPtr revIDLastSave="0" documentId="13_ncr:1_{7FEAF7AF-23DF-433A-B6CD-D9F5A9357476}" xr6:coauthVersionLast="47" xr6:coauthVersionMax="47" xr10:uidLastSave="{00000000-0000-0000-0000-000000000000}"/>
  <bookViews>
    <workbookView xWindow="34860" yWindow="1410" windowWidth="16575" windowHeight="11970" tabRatio="721" xr2:uid="{00000000-000D-0000-FFFF-FFFF00000000}"/>
  </bookViews>
  <sheets>
    <sheet name="DU Iliff Joint PhD" sheetId="1" r:id="rId1"/>
    <sheet name="Data" sheetId="2" state="hidden" r:id="rId2"/>
  </sheets>
  <definedNames>
    <definedName name="Credits">Data!$A$5:$A$21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1" l="1"/>
  <c r="L12" i="1"/>
  <c r="J12" i="1"/>
  <c r="N10" i="1"/>
  <c r="L10" i="1"/>
  <c r="J10" i="1"/>
  <c r="N15" i="1" l="1"/>
  <c r="L15" i="1"/>
  <c r="J15" i="1"/>
  <c r="N22" i="1" l="1"/>
  <c r="L22" i="1"/>
  <c r="J22" i="1"/>
  <c r="N21" i="1"/>
  <c r="L21" i="1"/>
  <c r="J21" i="1"/>
  <c r="N13" i="1" l="1"/>
  <c r="L13" i="1"/>
  <c r="J13" i="1"/>
  <c r="H24" i="1" l="1"/>
  <c r="N23" i="1"/>
  <c r="L23" i="1"/>
  <c r="J23" i="1"/>
  <c r="H22" i="1"/>
  <c r="N20" i="1"/>
  <c r="L20" i="1"/>
  <c r="J20" i="1"/>
  <c r="N19" i="1"/>
  <c r="L19" i="1"/>
  <c r="J19" i="1"/>
  <c r="N14" i="1"/>
  <c r="J14" i="1"/>
  <c r="H12" i="1"/>
  <c r="N25" i="1" l="1"/>
  <c r="H21" i="1"/>
  <c r="H25" i="1" s="1"/>
  <c r="J25" i="1"/>
  <c r="L25" i="1"/>
  <c r="J16" i="1"/>
  <c r="L16" i="1"/>
  <c r="H14" i="1"/>
  <c r="H15" i="1"/>
  <c r="H13" i="1"/>
  <c r="N16" i="1"/>
  <c r="H10" i="1"/>
  <c r="N27" i="1" l="1"/>
  <c r="L27" i="1"/>
  <c r="J27" i="1"/>
  <c r="H16" i="1"/>
  <c r="H27" i="1" s="1"/>
</calcChain>
</file>

<file path=xl/sharedStrings.xml><?xml version="1.0" encoding="utf-8"?>
<sst xmlns="http://schemas.openxmlformats.org/spreadsheetml/2006/main" count="61" uniqueCount="57">
  <si>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</si>
  <si>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</si>
  <si>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</si>
  <si>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</si>
  <si>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</si>
  <si>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</si>
  <si>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</si>
  <si>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</si>
  <si>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</si>
  <si>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</si>
  <si>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</si>
  <si>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</si>
  <si>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</si>
  <si>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</si>
  <si>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</si>
  <si>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</si>
  <si>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</si>
  <si>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</si>
  <si>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</si>
  <si>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Flat-Rate</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</si>
  <si>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</si>
  <si>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</si>
  <si>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</si>
  <si>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</si>
  <si>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</si>
  <si>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</si>
  <si>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</si>
  <si>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</si>
  <si>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</si>
  <si>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</si>
  <si>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</si>
  <si>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</si>
  <si>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</si>
  <si>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</si>
  <si>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</si>
  <si>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</si>
  <si>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</si>
  <si>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</si>
  <si>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</si>
  <si>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</si>
  <si>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</si>
  <si>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21 credits</t>
  </si>
  <si>
    <t>22 credits</t>
  </si>
  <si>
    <t xml:space="preserve">Will you use DU's Health &amp; Counseling Services? </t>
  </si>
  <si>
    <t>Will you enroll in DU's Health Insurance Plan?</t>
  </si>
  <si>
    <t>This worksheet automatically deducts the 1.057% origination fee from the Direct Unsubsidized loan amount.</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</si>
  <si>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</si>
  <si>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t>Technology fees are $4 per credit.</t>
  </si>
  <si>
    <t>This worksheet is designed to help you estimate your invoices throughout the academic year. In order to complete this worksheet, you'll need a copy of your most recent 2024-24 financial aid offer. Fill in the sections highlighted in blue; if a field doesn't apply to you, leave it blank. You will likely not have all the types of aid listed in the "credits" section. Please remember that this worksheet is only a planning tool. Additional unanticipated charges or credits may be included on your actual bill.</t>
  </si>
  <si>
    <t>WINTER 2024:</t>
  </si>
  <si>
    <t>SPRING 2024:</t>
  </si>
  <si>
    <t>WINTER 2024</t>
  </si>
  <si>
    <t>SPRING 2024</t>
  </si>
  <si>
    <t>FALL 2023:</t>
  </si>
  <si>
    <t>FALL 2023</t>
  </si>
  <si>
    <t>2023-24 Estimated Billing Worksheet
DU/Iliff Joint PhD Program</t>
  </si>
  <si>
    <t>Tuition is $1,612 per credit. If you will be enrolled in less than 4 credits, please contact us, as you will not be eligible for federal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</si>
</sst>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sz val="12"/>
      <color theme="1"/>
      <name val="Calibri"/>
      <family val="2"/>
      <scheme val="minor"/>
    </font>
    <font>
      <sz val="11"/>
      <color rgb="FF000000"/>
      <name val="Calibri"/>
      <family val="2"/>
      <scheme val="minor"/>
    </font>
    <font>
      <u/>
      <sz val="11"/>
      <color theme="10"/>
      <name val="Calibri"/>
      <family val="2"/>
      <scheme val="minor"/>
    </font>
    <font>
      <i/>
      <sz val="11"/>
      <color rgb="FF00000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11">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right style="dashed">
        <color indexed="64"/>
      </right>
      <top/>
      <bottom style="thin">
        <color indexed="64"/>
      </bottom>
      <diagonal/>
    </border>
    <border>
      <left style="dotted">
        <color indexed="64"/>
      </left>
      <right style="dotted">
        <color indexed="64"/>
      </right>
      <top style="dotted">
        <color indexed="64"/>
      </top>
      <bottom style="thin">
        <color indexed="64"/>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cellStyleXfs>
  <cellXfs count="59">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Border="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NumberFormat="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Fill="1" applyBorder="1" applyAlignment="1" applyProtection="1">
      <alignment horizontal="center" wrapText="1"/>
      <protection locked="0"/>
    </xf>
    <xf numFmtId="44" fontId="9" fillId="0" borderId="7" xfId="1" applyFont="1" applyBorder="1"/>
    <xf numFmtId="0" fontId="9" fillId="0" borderId="7" xfId="0" applyFont="1" applyBorder="1"/>
    <xf numFmtId="0" fontId="0" fillId="0" borderId="0" xfId="0" applyFill="1"/>
    <xf numFmtId="0" fontId="0" fillId="3" borderId="3" xfId="0" applyFill="1" applyBorder="1"/>
    <xf numFmtId="44" fontId="0" fillId="3" borderId="3" xfId="1" applyFont="1" applyFill="1" applyBorder="1"/>
    <xf numFmtId="0" fontId="4" fillId="0" borderId="0" xfId="0" applyFont="1" applyBorder="1" applyAlignment="1">
      <alignment horizontal="left" wrapText="1" indent="1"/>
    </xf>
    <xf numFmtId="0" fontId="0" fillId="3" borderId="0" xfId="0" applyFill="1" applyBorder="1"/>
    <xf numFmtId="44" fontId="0" fillId="3" borderId="0" xfId="1" applyFont="1" applyFill="1" applyBorder="1"/>
    <xf numFmtId="0" fontId="0" fillId="2" borderId="4" xfId="0" applyFill="1" applyBorder="1" applyProtection="1">
      <protection locked="0"/>
    </xf>
    <xf numFmtId="44" fontId="0" fillId="3" borderId="3" xfId="1" applyFont="1" applyFill="1" applyBorder="1" applyProtection="1">
      <protection locked="0"/>
    </xf>
    <xf numFmtId="0" fontId="0" fillId="0" borderId="0" xfId="0" applyFont="1"/>
    <xf numFmtId="0" fontId="0" fillId="0" borderId="0" xfId="0" applyAlignment="1">
      <alignment horizontal="left" indent="2"/>
    </xf>
    <xf numFmtId="0" fontId="0" fillId="0" borderId="0" xfId="0" applyAlignment="1"/>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2" borderId="5" xfId="0" applyFill="1" applyBorder="1" applyProtection="1">
      <protection locked="0"/>
    </xf>
    <xf numFmtId="0" fontId="10" fillId="0" borderId="0" xfId="0" applyFont="1" applyBorder="1" applyAlignment="1">
      <alignment horizontal="left" vertical="center" wrapText="1" indent="1"/>
    </xf>
    <xf numFmtId="0" fontId="0" fillId="0" borderId="0" xfId="0" applyAlignment="1">
      <alignment horizontal="left"/>
    </xf>
    <xf numFmtId="0" fontId="0" fillId="0" borderId="0" xfId="0" applyAlignment="1">
      <alignment wrapTex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44" fontId="0" fillId="2" borderId="10" xfId="1" applyFont="1" applyFill="1" applyBorder="1" applyProtection="1">
      <protection locked="0"/>
    </xf>
    <xf numFmtId="0" fontId="0" fillId="4" borderId="3" xfId="0" applyFill="1" applyBorder="1"/>
    <xf numFmtId="44" fontId="0" fillId="4" borderId="3" xfId="1" applyFont="1" applyFill="1" applyBorder="1"/>
    <xf numFmtId="0" fontId="3" fillId="0" borderId="3" xfId="0" applyFont="1" applyBorder="1" applyAlignment="1">
      <alignment horizontal="right" vertical="top" wrapText="1"/>
    </xf>
    <xf numFmtId="0" fontId="0" fillId="3" borderId="0" xfId="0" applyFill="1" applyAlignment="1">
      <alignment horizontal="center"/>
    </xf>
    <xf numFmtId="0" fontId="0" fillId="0" borderId="1" xfId="0" applyBorder="1" applyAlignment="1">
      <alignment horizontal="center"/>
    </xf>
    <xf numFmtId="0" fontId="11" fillId="3" borderId="0" xfId="2" applyFill="1" applyBorder="1" applyAlignment="1">
      <alignment horizontal="left"/>
    </xf>
    <xf numFmtId="0" fontId="11" fillId="3" borderId="8" xfId="2" applyFill="1" applyBorder="1" applyAlignment="1">
      <alignment horizontal="left"/>
    </xf>
    <xf numFmtId="0" fontId="11" fillId="4" borderId="3" xfId="2" applyFill="1" applyBorder="1" applyAlignment="1">
      <alignment horizontal="left"/>
    </xf>
    <xf numFmtId="0" fontId="11" fillId="4" borderId="9"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12" fillId="0" borderId="0" xfId="0" applyFont="1" applyBorder="1" applyAlignment="1">
      <alignment horizontal="left"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106966</xdr:rowOff>
    </xdr:from>
    <xdr:to>
      <xdr:col>4</xdr:col>
      <xdr:colOff>598974</xdr:colOff>
      <xdr:row>1</xdr:row>
      <xdr:rowOff>552449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1"/>
          <a:ext cx="1922949" cy="4454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6"/>
  <sheetViews>
    <sheetView showGridLines="0" showRowColHeaders="0" tabSelected="1"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F2" s="48" t="s">
        <v>55</v>
      </c>
      <c r="G2" s="48"/>
      <c r="H2" s="48"/>
      <c r="I2" s="48"/>
      <c r="J2" s="48"/>
      <c r="K2" s="48"/>
      <c r="L2" s="48"/>
      <c r="M2" s="48"/>
      <c r="N2" s="48"/>
      <c r="O2" s="48"/>
    </row>
    <row r="3" spans="2:15" ht="8.25" customHeight="1" x14ac:dyDescent="0.25">
      <c r="B3" s="19"/>
      <c r="C3" s="19"/>
      <c r="D3" s="19"/>
      <c r="E3" s="19"/>
      <c r="F3" s="19"/>
      <c r="G3" s="19"/>
      <c r="H3" s="20"/>
      <c r="I3" s="21"/>
      <c r="J3" s="21"/>
      <c r="K3" s="21"/>
      <c r="L3" s="21"/>
      <c r="M3" s="21"/>
      <c r="N3" s="21"/>
      <c r="O3" s="21"/>
    </row>
    <row r="4" spans="2:15" ht="64.5" customHeight="1" x14ac:dyDescent="0.25">
      <c r="B4" s="39"/>
      <c r="C4" s="58" t="s">
        <v>48</v>
      </c>
      <c r="D4" s="58"/>
      <c r="E4" s="58"/>
      <c r="F4" s="58"/>
      <c r="G4" s="58"/>
      <c r="H4" s="58"/>
      <c r="I4" s="58"/>
      <c r="J4" s="58"/>
      <c r="K4" s="58"/>
      <c r="L4" s="58"/>
      <c r="M4" s="58"/>
      <c r="N4" s="58"/>
      <c r="O4" s="58"/>
    </row>
    <row r="5" spans="2:15" ht="19.5" customHeight="1" x14ac:dyDescent="0.25">
      <c r="J5" s="37" t="s">
        <v>53</v>
      </c>
      <c r="L5" s="37" t="s">
        <v>49</v>
      </c>
      <c r="N5" s="37" t="s">
        <v>50</v>
      </c>
    </row>
    <row r="6" spans="2:15" ht="18" customHeight="1" x14ac:dyDescent="0.3">
      <c r="D6" s="6" t="s">
        <v>14</v>
      </c>
      <c r="E6" s="28"/>
      <c r="F6" s="28"/>
      <c r="G6" s="28"/>
      <c r="H6" s="28"/>
      <c r="I6" s="28"/>
      <c r="J6" s="36"/>
      <c r="L6" s="36"/>
      <c r="M6" s="22"/>
      <c r="N6" s="36"/>
      <c r="O6" s="28"/>
    </row>
    <row r="7" spans="2:15" ht="6" customHeight="1" x14ac:dyDescent="0.25"/>
    <row r="8" spans="2:15" ht="15.75" thickBot="1" x14ac:dyDescent="0.3">
      <c r="B8" s="1" t="s">
        <v>7</v>
      </c>
      <c r="C8" s="1"/>
      <c r="D8" s="2"/>
      <c r="E8" s="2"/>
      <c r="F8" s="2"/>
      <c r="G8" s="2"/>
      <c r="H8" s="4" t="s">
        <v>3</v>
      </c>
      <c r="I8" s="3"/>
      <c r="J8" s="4" t="s">
        <v>54</v>
      </c>
      <c r="K8" s="3"/>
      <c r="L8" s="4" t="s">
        <v>51</v>
      </c>
      <c r="M8" s="4"/>
      <c r="N8" s="4" t="s">
        <v>52</v>
      </c>
      <c r="O8" s="2"/>
    </row>
    <row r="9" spans="2:15" ht="9" customHeight="1" x14ac:dyDescent="0.25"/>
    <row r="10" spans="2:15" ht="21.75" customHeight="1" x14ac:dyDescent="0.25">
      <c r="B10" s="9" t="s">
        <v>1</v>
      </c>
      <c r="C10" s="9"/>
      <c r="D10" s="49"/>
      <c r="E10" s="49"/>
      <c r="F10" s="10"/>
      <c r="G10" s="10"/>
      <c r="H10" s="11" t="e">
        <f>J10+L10+N10</f>
        <v>#N/A</v>
      </c>
      <c r="I10" s="10"/>
      <c r="J10" s="11" t="e">
        <f>(VLOOKUP(J6,Data!A2:B21,2,FALSE))</f>
        <v>#N/A</v>
      </c>
      <c r="K10" s="10"/>
      <c r="L10" s="11" t="e">
        <f>(VLOOKUP(L6,Data!A2:B21,2,FALSE))</f>
        <v>#N/A</v>
      </c>
      <c r="M10" s="11"/>
      <c r="N10" s="11" t="e">
        <f>(VLOOKUP(N6,Data!A2:B21,2,FALSE))</f>
        <v>#N/A</v>
      </c>
      <c r="O10" s="10"/>
    </row>
    <row r="11" spans="2:15" ht="21.75" customHeight="1" x14ac:dyDescent="0.25">
      <c r="B11" s="40" t="s">
        <v>0</v>
      </c>
      <c r="C11" s="40"/>
    </row>
    <row r="12" spans="2:15" ht="21.75" customHeight="1" x14ac:dyDescent="0.25">
      <c r="B12" s="12" t="s">
        <v>2</v>
      </c>
      <c r="C12" s="12"/>
      <c r="D12" s="10"/>
      <c r="E12" s="10"/>
      <c r="F12" s="10"/>
      <c r="G12" s="10"/>
      <c r="H12" s="11" t="e">
        <f>J12+L12+N12</f>
        <v>#N/A</v>
      </c>
      <c r="I12" s="10"/>
      <c r="J12" s="11" t="e">
        <f>(VLOOKUP(J6,Data!A2:C21,3,FALSE))</f>
        <v>#N/A</v>
      </c>
      <c r="K12" s="10"/>
      <c r="L12" s="11" t="e">
        <f>(VLOOKUP(L6,Data!A2:C21,3,FALSE))</f>
        <v>#N/A</v>
      </c>
      <c r="M12" s="11"/>
      <c r="N12" s="11" t="e">
        <f>(VLOOKUP(N6,Data!A2:C21,3,FALSE))</f>
        <v>#N/A</v>
      </c>
      <c r="O12" s="10"/>
    </row>
    <row r="13" spans="2:15" ht="21.75" customHeight="1" x14ac:dyDescent="0.25">
      <c r="B13" s="34" t="s">
        <v>16</v>
      </c>
      <c r="C13" s="34"/>
      <c r="H13" s="5" t="e">
        <f>J13+L13+N13</f>
        <v>#N/A</v>
      </c>
      <c r="J13" s="5" t="e">
        <f>IF(J6&lt;&gt;"not enrolled",(VLOOKUP(J6,Data!A2:D21,4,FALSE)),0)</f>
        <v>#N/A</v>
      </c>
      <c r="L13" s="5" t="e">
        <f>IF(L6&lt;&gt;"not enrolled",(VLOOKUP(L6,Data!A2:D21,4,FALSE)),0)</f>
        <v>#N/A</v>
      </c>
      <c r="N13" s="5" t="e">
        <f>IF(N6&lt;&gt;"not enrolled",(VLOOKUP(N6,Data!A2:D21,4,FALSE)),0)</f>
        <v>#N/A</v>
      </c>
    </row>
    <row r="14" spans="2:15" ht="21.75" customHeight="1" x14ac:dyDescent="0.25">
      <c r="B14" s="51" t="s">
        <v>44</v>
      </c>
      <c r="C14" s="51"/>
      <c r="D14" s="51"/>
      <c r="E14" s="52"/>
      <c r="F14" s="31"/>
      <c r="G14" s="29"/>
      <c r="H14" s="30">
        <f>J14+L14+N14</f>
        <v>0</v>
      </c>
      <c r="I14" s="29"/>
      <c r="J14" s="30">
        <f>IF(AND(F14="Yes", J6&lt;&gt;"not enrolled"), (VLOOKUP(F14, Data!A24:C25, 2, FALSE)), 0)</f>
        <v>0</v>
      </c>
      <c r="K14" s="29"/>
      <c r="L14" s="30">
        <v>0</v>
      </c>
      <c r="M14" s="30"/>
      <c r="N14" s="30">
        <f>IF(AND(F14="Yes", N6&lt;&gt;"not enrolled"), (VLOOKUP(F14, Data!A24:C25, 2, FALSE)), 0)</f>
        <v>0</v>
      </c>
      <c r="O14" s="29"/>
    </row>
    <row r="15" spans="2:15" s="25" customFormat="1" ht="21.75" customHeight="1" x14ac:dyDescent="0.25">
      <c r="B15" s="53" t="s">
        <v>43</v>
      </c>
      <c r="C15" s="53"/>
      <c r="D15" s="53"/>
      <c r="E15" s="54"/>
      <c r="F15" s="38"/>
      <c r="G15" s="46"/>
      <c r="H15" s="47">
        <f>J15+L15+N15</f>
        <v>0</v>
      </c>
      <c r="I15" s="46"/>
      <c r="J15" s="47">
        <f>IF(AND(F15="Yes", J6&lt;&gt;"not enrolled",J6&lt;&gt;"4 credits",J6&lt;&gt;"5 credits"), (VLOOKUP(F15, Data!A24:C25, 3, FALSE)), 0)</f>
        <v>0</v>
      </c>
      <c r="K15" s="46"/>
      <c r="L15" s="47">
        <f>IF(AND(F15="Yes", L6&lt;&gt;"not enrolled",L6&lt;&gt;"4 credits",L6&lt;&gt;"5 credits"), (VLOOKUP(F15, Data!A24:C25, 3, FALSE)), 0)</f>
        <v>0</v>
      </c>
      <c r="M15" s="47"/>
      <c r="N15" s="47">
        <f>IF(AND(F15="Yes", N6&lt;&gt;"not enrolled",N6&lt;&gt;"4 credits",N6&lt;&gt;"5 credits"), (VLOOKUP(F15, Data!A24:C25, 3, FALSE)), 0)</f>
        <v>0</v>
      </c>
      <c r="O15" s="46"/>
    </row>
    <row r="16" spans="2:15" ht="21.75" customHeight="1" x14ac:dyDescent="0.25">
      <c r="D16" s="7" t="s">
        <v>6</v>
      </c>
      <c r="H16" s="8" t="e">
        <f>SUM(H10, H12:H15)</f>
        <v>#N/A</v>
      </c>
      <c r="J16" s="8" t="e">
        <f>SUM(J10,J12:J15)</f>
        <v>#N/A</v>
      </c>
      <c r="L16" s="8" t="e">
        <f>SUM(L10,L12:L15)</f>
        <v>#N/A</v>
      </c>
      <c r="M16" s="8"/>
      <c r="N16" s="8" t="e">
        <f>SUM(N10,N12:N15)</f>
        <v>#N/A</v>
      </c>
    </row>
    <row r="17" spans="2:15" ht="24" customHeight="1" x14ac:dyDescent="0.25"/>
    <row r="18" spans="2:15" ht="15.75" thickBot="1" x14ac:dyDescent="0.3">
      <c r="B18" s="1" t="s">
        <v>10</v>
      </c>
      <c r="C18" s="1"/>
      <c r="D18" s="2"/>
      <c r="E18" s="2"/>
      <c r="F18" s="2"/>
      <c r="G18" s="2"/>
      <c r="H18" s="4" t="s">
        <v>3</v>
      </c>
      <c r="I18" s="3"/>
      <c r="J18" s="4" t="s">
        <v>54</v>
      </c>
      <c r="K18" s="3"/>
      <c r="L18" s="4" t="s">
        <v>51</v>
      </c>
      <c r="M18" s="4"/>
      <c r="N18" s="4" t="s">
        <v>52</v>
      </c>
      <c r="O18" s="2"/>
    </row>
    <row r="19" spans="2:15" ht="21.75" customHeight="1" x14ac:dyDescent="0.2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17</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18</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55" t="s">
        <v>21</v>
      </c>
      <c r="C23" s="55"/>
      <c r="D23" s="55"/>
      <c r="E23" s="55"/>
      <c r="F23" s="55"/>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56" t="s">
        <v>22</v>
      </c>
      <c r="C24" s="56"/>
      <c r="D24" s="56"/>
      <c r="E24" s="56"/>
      <c r="F24" s="56"/>
      <c r="G24" s="56"/>
      <c r="H24" s="27">
        <f>J24+L24+N24</f>
        <v>0</v>
      </c>
      <c r="I24" s="26"/>
      <c r="J24" s="18"/>
      <c r="K24" s="26"/>
      <c r="L24" s="18"/>
      <c r="M24" s="32"/>
      <c r="N24" s="45"/>
      <c r="O24" s="26"/>
    </row>
    <row r="25" spans="2:15" ht="21.75" customHeight="1" x14ac:dyDescent="0.25">
      <c r="D25" s="7" t="s">
        <v>9</v>
      </c>
      <c r="H25" s="5">
        <f>SUM(H19:H24)</f>
        <v>0</v>
      </c>
      <c r="J25" s="5">
        <f>SUM(J19:J24)</f>
        <v>0</v>
      </c>
      <c r="L25" s="5">
        <f>SUM(L19:L23,L24)</f>
        <v>0</v>
      </c>
      <c r="N25" s="5">
        <f>SUM(N19:N23,N24)</f>
        <v>0</v>
      </c>
    </row>
    <row r="26" spans="2:15" ht="15.75" thickBot="1" x14ac:dyDescent="0.3"/>
    <row r="27" spans="2:15" ht="21.75" customHeight="1" thickTop="1" thickBot="1" x14ac:dyDescent="0.35">
      <c r="B27" s="14" t="s">
        <v>11</v>
      </c>
      <c r="C27" s="14"/>
      <c r="D27" s="13"/>
      <c r="E27" s="13"/>
      <c r="F27" s="13"/>
      <c r="G27" s="13"/>
      <c r="H27" s="23" t="e">
        <f>H16-H25</f>
        <v>#N/A</v>
      </c>
      <c r="I27" s="24"/>
      <c r="J27" s="23" t="e">
        <f>J16-J25</f>
        <v>#N/A</v>
      </c>
      <c r="K27" s="24"/>
      <c r="L27" s="23" t="e">
        <f>L16-L25</f>
        <v>#N/A</v>
      </c>
      <c r="M27" s="23"/>
      <c r="N27" s="23" t="e">
        <f>N16-N25</f>
        <v>#N/A</v>
      </c>
      <c r="O27" s="13"/>
    </row>
    <row r="28" spans="2:15" ht="15.75" thickTop="1" x14ac:dyDescent="0.25"/>
    <row r="29" spans="2:15" x14ac:dyDescent="0.25">
      <c r="B29" s="7" t="s">
        <v>12</v>
      </c>
      <c r="C29" s="7"/>
    </row>
    <row r="30" spans="2:15" ht="21.75" customHeight="1" x14ac:dyDescent="0.25">
      <c r="B30" s="42">
        <v>1</v>
      </c>
      <c r="C30" s="35" t="s">
        <v>56</v>
      </c>
      <c r="D30" s="41"/>
      <c r="E30" s="41"/>
      <c r="F30" s="41"/>
      <c r="G30" s="41"/>
      <c r="H30" s="41"/>
      <c r="I30" s="41"/>
      <c r="J30" s="41"/>
      <c r="K30" s="41"/>
      <c r="L30" s="41"/>
      <c r="M30" s="41"/>
      <c r="N30" s="41"/>
      <c r="O30" s="41"/>
    </row>
    <row r="31" spans="2:15" ht="18" customHeight="1" x14ac:dyDescent="0.25">
      <c r="B31" s="44">
        <v>2</v>
      </c>
      <c r="C31" s="35" t="s">
        <v>47</v>
      </c>
      <c r="D31" s="35"/>
      <c r="E31" s="35"/>
      <c r="F31" s="35"/>
      <c r="G31" s="35"/>
      <c r="H31" s="35"/>
      <c r="I31" s="35"/>
      <c r="J31" s="35"/>
      <c r="K31" s="35"/>
      <c r="L31" s="35"/>
      <c r="M31" s="35"/>
      <c r="N31" s="35"/>
      <c r="O31" s="35"/>
    </row>
    <row r="32" spans="2:15" ht="18" customHeight="1" x14ac:dyDescent="0.25">
      <c r="B32" s="44">
        <v>3</v>
      </c>
      <c r="C32" t="s">
        <v>45</v>
      </c>
    </row>
    <row r="33" spans="2:15" ht="46.5" customHeight="1" x14ac:dyDescent="0.25">
      <c r="B33" s="43">
        <v>4</v>
      </c>
      <c r="C33" s="57" t="s">
        <v>46</v>
      </c>
      <c r="D33" s="57"/>
      <c r="E33" s="57"/>
      <c r="F33" s="57"/>
      <c r="G33" s="57"/>
      <c r="H33" s="57"/>
      <c r="I33" s="57"/>
      <c r="J33" s="57"/>
      <c r="K33" s="57"/>
      <c r="L33" s="57"/>
      <c r="M33" s="57"/>
      <c r="N33" s="57"/>
      <c r="O33" s="57"/>
    </row>
    <row r="34" spans="2:15" ht="21.75" customHeight="1" x14ac:dyDescent="0.25"/>
    <row r="36" spans="2:15" x14ac:dyDescent="0.25">
      <c r="B36" s="50" t="s">
        <v>13</v>
      </c>
      <c r="C36" s="50"/>
      <c r="D36" s="50"/>
      <c r="E36" s="50"/>
      <c r="F36" s="50"/>
      <c r="G36" s="50"/>
      <c r="H36" s="50"/>
      <c r="I36" s="50"/>
      <c r="J36" s="50"/>
      <c r="K36" s="50"/>
      <c r="L36" s="50"/>
      <c r="M36" s="50"/>
      <c r="N36" s="50"/>
      <c r="O36" s="50"/>
    </row>
  </sheetData>
  <sheetProtection algorithmName="SHA-512" hashValue="dNgvSjCgbYcdqt2TewZtBSVopQMRPqNI3MspOTianb8l6dcXvtWlqMxqC5KunZfFkQ8vUvOPf4GIS37iGCSj5Q==" saltValue="u2bO1RNJ8oirSxvgrHplTg==" spinCount="100000" sheet="1" selectLockedCells="1"/>
  <mergeCells count="9">
    <mergeCell ref="F2:O2"/>
    <mergeCell ref="D10:E10"/>
    <mergeCell ref="B36:O36"/>
    <mergeCell ref="B14:E14"/>
    <mergeCell ref="B15:E15"/>
    <mergeCell ref="B23:F23"/>
    <mergeCell ref="B24:G24"/>
    <mergeCell ref="C33:O33"/>
    <mergeCell ref="C4:O4"/>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Data!$A$2:$A$21</xm:f>
          </x14:formula1>
          <xm:sqref>N6 J6 L6</xm:sqref>
        </x14:dataValidation>
        <x14:dataValidation type="list" allowBlank="1" showInputMessage="1" showErrorMessage="1" xr:uid="{00000000-0002-0000-0100-000000000000}">
          <x14:formula1>
            <xm:f>Data!$A$24:$A$25</xm:f>
          </x14:formula1>
          <xm:sqref>F14:F15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7"/>
  <sheetViews>
    <sheetView workbookViewId="0">
      <selection activeCell="B25" sqref="B25"/>
    </sheetView>
  </sheetViews>
  <sheetFormatPr defaultColWidth="8.85546875" defaultRowHeight="15" x14ac:dyDescent="0.25"/>
  <cols>
    <col min="1" max="1" width="20.7109375" customWidth="1"/>
    <col min="2" max="5" width="8.140625" customWidth="1"/>
  </cols>
  <sheetData>
    <row r="1" spans="1:5" x14ac:dyDescent="0.25">
      <c r="A1" s="7" t="s">
        <v>19</v>
      </c>
    </row>
    <row r="2" spans="1:5" x14ac:dyDescent="0.25">
      <c r="A2" s="33" t="s">
        <v>40</v>
      </c>
      <c r="B2">
        <v>0</v>
      </c>
      <c r="C2">
        <v>0</v>
      </c>
      <c r="D2">
        <v>0</v>
      </c>
      <c r="E2">
        <v>0</v>
      </c>
    </row>
    <row r="3" spans="1:5" x14ac:dyDescent="0.25">
      <c r="A3" t="s">
        <v>23</v>
      </c>
      <c r="B3">
        <v>6448</v>
      </c>
      <c r="C3">
        <v>16</v>
      </c>
      <c r="D3">
        <v>53</v>
      </c>
      <c r="E3">
        <v>152</v>
      </c>
    </row>
    <row r="4" spans="1:5" x14ac:dyDescent="0.25">
      <c r="A4" t="s">
        <v>24</v>
      </c>
      <c r="B4">
        <v>8060</v>
      </c>
      <c r="C4">
        <v>20</v>
      </c>
      <c r="D4">
        <v>53</v>
      </c>
      <c r="E4">
        <v>152</v>
      </c>
    </row>
    <row r="5" spans="1:5" x14ac:dyDescent="0.25">
      <c r="A5" t="s">
        <v>25</v>
      </c>
      <c r="B5">
        <v>9672</v>
      </c>
      <c r="C5">
        <v>24</v>
      </c>
      <c r="D5">
        <v>53</v>
      </c>
      <c r="E5">
        <v>152</v>
      </c>
    </row>
    <row r="6" spans="1:5" x14ac:dyDescent="0.25">
      <c r="A6" t="s">
        <v>26</v>
      </c>
      <c r="B6">
        <v>11284</v>
      </c>
      <c r="C6">
        <v>28</v>
      </c>
      <c r="D6">
        <v>53</v>
      </c>
      <c r="E6">
        <v>152</v>
      </c>
    </row>
    <row r="7" spans="1:5" x14ac:dyDescent="0.25">
      <c r="A7" t="s">
        <v>27</v>
      </c>
      <c r="B7">
        <v>12896</v>
      </c>
      <c r="C7">
        <v>32</v>
      </c>
      <c r="D7">
        <v>53</v>
      </c>
      <c r="E7">
        <v>152</v>
      </c>
    </row>
    <row r="8" spans="1:5" x14ac:dyDescent="0.25">
      <c r="A8" t="s">
        <v>28</v>
      </c>
      <c r="B8">
        <v>14508</v>
      </c>
      <c r="C8">
        <v>36</v>
      </c>
      <c r="D8">
        <v>53</v>
      </c>
      <c r="E8">
        <v>152</v>
      </c>
    </row>
    <row r="9" spans="1:5" x14ac:dyDescent="0.25">
      <c r="A9" t="s">
        <v>29</v>
      </c>
      <c r="B9">
        <v>16120</v>
      </c>
      <c r="C9">
        <v>40</v>
      </c>
      <c r="D9">
        <v>53</v>
      </c>
      <c r="E9">
        <v>152</v>
      </c>
    </row>
    <row r="10" spans="1:5" x14ac:dyDescent="0.25">
      <c r="A10" t="s">
        <v>30</v>
      </c>
      <c r="B10">
        <v>17732</v>
      </c>
      <c r="C10">
        <v>44</v>
      </c>
      <c r="D10">
        <v>53</v>
      </c>
      <c r="E10">
        <v>152</v>
      </c>
    </row>
    <row r="11" spans="1:5" x14ac:dyDescent="0.25">
      <c r="A11" t="s">
        <v>31</v>
      </c>
      <c r="B11">
        <v>19344</v>
      </c>
      <c r="C11">
        <v>48</v>
      </c>
      <c r="D11">
        <v>53</v>
      </c>
      <c r="E11">
        <v>152</v>
      </c>
    </row>
    <row r="12" spans="1:5" x14ac:dyDescent="0.25">
      <c r="A12" t="s">
        <v>32</v>
      </c>
      <c r="B12">
        <v>20956</v>
      </c>
      <c r="C12">
        <v>52</v>
      </c>
      <c r="D12">
        <v>53</v>
      </c>
      <c r="E12">
        <v>152</v>
      </c>
    </row>
    <row r="13" spans="1:5" x14ac:dyDescent="0.25">
      <c r="A13" t="s">
        <v>33</v>
      </c>
      <c r="B13">
        <v>22568</v>
      </c>
      <c r="C13">
        <v>56</v>
      </c>
      <c r="D13">
        <v>53</v>
      </c>
      <c r="E13">
        <v>152</v>
      </c>
    </row>
    <row r="14" spans="1:5" x14ac:dyDescent="0.25">
      <c r="A14" t="s">
        <v>34</v>
      </c>
      <c r="B14">
        <v>24180</v>
      </c>
      <c r="C14">
        <v>60</v>
      </c>
      <c r="D14">
        <v>53</v>
      </c>
      <c r="E14">
        <v>152</v>
      </c>
    </row>
    <row r="15" spans="1:5" x14ac:dyDescent="0.25">
      <c r="A15" t="s">
        <v>35</v>
      </c>
      <c r="B15">
        <v>25792</v>
      </c>
      <c r="C15">
        <v>64</v>
      </c>
      <c r="D15">
        <v>53</v>
      </c>
      <c r="E15">
        <v>152</v>
      </c>
    </row>
    <row r="16" spans="1:5" x14ac:dyDescent="0.25">
      <c r="A16" t="s">
        <v>36</v>
      </c>
      <c r="B16">
        <v>27404</v>
      </c>
      <c r="C16">
        <v>68</v>
      </c>
      <c r="D16">
        <v>53</v>
      </c>
      <c r="E16">
        <v>152</v>
      </c>
    </row>
    <row r="17" spans="1:12" x14ac:dyDescent="0.25">
      <c r="A17" t="s">
        <v>37</v>
      </c>
      <c r="B17">
        <v>29016</v>
      </c>
      <c r="C17">
        <v>72</v>
      </c>
      <c r="D17">
        <v>53</v>
      </c>
      <c r="E17">
        <v>152</v>
      </c>
    </row>
    <row r="18" spans="1:12" x14ac:dyDescent="0.25">
      <c r="A18" t="s">
        <v>38</v>
      </c>
      <c r="B18">
        <v>30628</v>
      </c>
      <c r="C18">
        <v>76</v>
      </c>
      <c r="D18">
        <v>53</v>
      </c>
      <c r="E18">
        <v>152</v>
      </c>
    </row>
    <row r="19" spans="1:12" x14ac:dyDescent="0.25">
      <c r="A19" t="s">
        <v>39</v>
      </c>
      <c r="B19">
        <v>32240</v>
      </c>
      <c r="C19">
        <v>80</v>
      </c>
      <c r="D19">
        <v>53</v>
      </c>
      <c r="E19">
        <v>152</v>
      </c>
    </row>
    <row r="20" spans="1:12" x14ac:dyDescent="0.25">
      <c r="A20" t="s">
        <v>41</v>
      </c>
      <c r="B20">
        <v>33852</v>
      </c>
      <c r="C20">
        <v>84</v>
      </c>
      <c r="D20">
        <v>53</v>
      </c>
      <c r="E20">
        <v>152</v>
      </c>
    </row>
    <row r="21" spans="1:12" x14ac:dyDescent="0.25">
      <c r="A21" t="s">
        <v>42</v>
      </c>
      <c r="B21">
        <v>35464</v>
      </c>
      <c r="C21">
        <v>88</v>
      </c>
      <c r="D21">
        <v>53</v>
      </c>
      <c r="E21">
        <v>152</v>
      </c>
    </row>
    <row r="23" spans="1:12" x14ac:dyDescent="0.25">
      <c r="A23" t="s">
        <v>20</v>
      </c>
    </row>
    <row r="24" spans="1:12" x14ac:dyDescent="0.25">
      <c r="A24" t="s">
        <v>4</v>
      </c>
      <c r="B24">
        <v>1885</v>
      </c>
      <c r="C24">
        <v>233</v>
      </c>
    </row>
    <row r="25" spans="1:12" x14ac:dyDescent="0.25">
      <c r="A25" t="s">
        <v>5</v>
      </c>
      <c r="B25">
        <v>0</v>
      </c>
      <c r="C25">
        <v>0</v>
      </c>
      <c r="F25" s="57"/>
      <c r="G25" s="57"/>
      <c r="H25" s="57"/>
      <c r="I25" s="57"/>
      <c r="J25" s="57"/>
      <c r="K25" s="57"/>
      <c r="L25" s="57"/>
    </row>
    <row r="26" spans="1:12" x14ac:dyDescent="0.25">
      <c r="F26" s="57"/>
      <c r="G26" s="57"/>
      <c r="H26" s="57"/>
      <c r="I26" s="57"/>
      <c r="J26" s="57"/>
      <c r="K26" s="57"/>
      <c r="L26" s="57"/>
    </row>
    <row r="27" spans="1:12" x14ac:dyDescent="0.25">
      <c r="F27" s="57"/>
      <c r="G27" s="57"/>
      <c r="H27" s="57"/>
      <c r="I27" s="57"/>
      <c r="J27" s="57"/>
      <c r="K27" s="57"/>
      <c r="L27" s="57"/>
    </row>
  </sheetData>
  <sheetProtection algorithmName="SHA-512" hashValue="wrm54/W/q/qs8pu/UtZJ6GTeT7xi6Yyd++ogHPcTG1kvrZgJ6Xk0bU4nms4a3FA/QlB/+l8t3qZHLH8A+luNFw==" saltValue="cmp7XHmI+P7LuF9+WW5OXw==" spinCount="100000" sheet="1" selectLockedCells="1" selectUnlockedCells="1"/>
  <mergeCells count="3">
    <mergeCell ref="F25:L25"/>
    <mergeCell ref="F26:L26"/>
    <mergeCell ref="F27:L2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DU Iliff Joint PhD</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Lisa Westendorf</cp:lastModifiedBy>
  <cp:lastPrinted>2019-02-07T21:36:17Z</cp:lastPrinted>
  <dcterms:created xsi:type="dcterms:W3CDTF">2018-06-06T22:54:45Z</dcterms:created>
  <dcterms:modified xsi:type="dcterms:W3CDTF">2023-03-07T17:07:39Z</dcterms:modified>
</cp:coreProperties>
</file>