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0DF033AD-0F34-4A35-B3BA-A3988CE680F5}" xr6:coauthVersionLast="47" xr6:coauthVersionMax="47" xr10:uidLastSave="{00000000-0000-0000-0000-000000000000}"/>
  <workbookProtection workbookAlgorithmName="SHA-512" workbookHashValue="J0+HYHMEDetImY0WPH8C3nNlIOFV86FGuqYJRQ+vDcIDY5SP1G1QWMKqmM0cfzwtTbpML5IPlywTWLW9Si1EXg==" workbookSaltValue="NaLjLCeJVqoJFxOHWFzNeA==" workbookSpinCount="100000" lockStructure="1"/>
  <bookViews>
    <workbookView xWindow="-120" yWindow="-120" windowWidth="29040" windowHeight="17520" tabRatio="721" xr2:uid="{00000000-000D-0000-FFFF-FFFF00000000}"/>
  </bookViews>
  <sheets>
    <sheet name="Worksheets Home" sheetId="4" r:id="rId1"/>
    <sheet name="Most Programs" sheetId="24" r:id="rId2"/>
    <sheet name="Sport Coaching" sheetId="25" r:id="rId3"/>
    <sheet name="Data" sheetId="2" state="hidden" r:id="rId4"/>
  </sheets>
  <definedNames>
    <definedName name="Credits">Data!$A$6:$A$22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24" l="1"/>
  <c r="L15" i="24"/>
  <c r="J15" i="24"/>
  <c r="N15" i="25"/>
  <c r="L15" i="25"/>
  <c r="J15" i="25"/>
  <c r="H6" i="2"/>
  <c r="H7" i="2"/>
  <c r="H8" i="2"/>
  <c r="H9" i="2" s="1"/>
  <c r="H10" i="2" s="1"/>
  <c r="H11" i="2" s="1"/>
  <c r="H12" i="2" s="1"/>
  <c r="H13" i="2" s="1"/>
  <c r="H14" i="2" s="1"/>
  <c r="H15" i="2" s="1"/>
  <c r="H16" i="2" s="1"/>
  <c r="H17" i="2" s="1"/>
  <c r="H18" i="2" s="1"/>
  <c r="H19" i="2" s="1"/>
  <c r="H20" i="2" s="1"/>
  <c r="H21" i="2" s="1"/>
  <c r="H22" i="2" s="1"/>
  <c r="H5" i="2"/>
  <c r="H4" i="2"/>
  <c r="C6" i="2"/>
  <c r="C7" i="2"/>
  <c r="C8" i="2" s="1"/>
  <c r="C9" i="2" s="1"/>
  <c r="C10" i="2" s="1"/>
  <c r="C11" i="2" s="1"/>
  <c r="C12" i="2" s="1"/>
  <c r="C13" i="2" s="1"/>
  <c r="C14" i="2" s="1"/>
  <c r="C15" i="2" s="1"/>
  <c r="C16" i="2" s="1"/>
  <c r="C17" i="2" s="1"/>
  <c r="C18" i="2" s="1"/>
  <c r="C19" i="2" s="1"/>
  <c r="C20" i="2" s="1"/>
  <c r="C21" i="2" s="1"/>
  <c r="C22" i="2" s="1"/>
  <c r="C5" i="2"/>
  <c r="C4" i="2"/>
  <c r="N13" i="24" l="1"/>
  <c r="L13" i="24"/>
  <c r="J13" i="24"/>
  <c r="N13" i="25"/>
  <c r="L13" i="25"/>
  <c r="J13" i="25"/>
  <c r="N10" i="25"/>
  <c r="L10" i="25"/>
  <c r="J10" i="25"/>
  <c r="H24" i="25"/>
  <c r="N23" i="25"/>
  <c r="L23" i="25"/>
  <c r="J23" i="25"/>
  <c r="N22" i="25"/>
  <c r="L22" i="25"/>
  <c r="J22" i="25"/>
  <c r="N21" i="25"/>
  <c r="L21" i="25"/>
  <c r="J21" i="25"/>
  <c r="N20" i="25"/>
  <c r="L20" i="25"/>
  <c r="J20" i="25"/>
  <c r="N19" i="25"/>
  <c r="L19" i="25"/>
  <c r="J19" i="25"/>
  <c r="N14" i="25"/>
  <c r="J14" i="25"/>
  <c r="N12" i="25"/>
  <c r="L12" i="25"/>
  <c r="J12" i="25"/>
  <c r="H14" i="25" l="1"/>
  <c r="H12" i="25"/>
  <c r="J25" i="25"/>
  <c r="H22" i="25"/>
  <c r="H15" i="25"/>
  <c r="N25" i="25"/>
  <c r="L25" i="25"/>
  <c r="H21" i="25"/>
  <c r="N16" i="25"/>
  <c r="H13" i="25"/>
  <c r="L16" i="25"/>
  <c r="H10" i="25"/>
  <c r="J16" i="25"/>
  <c r="J27" i="25" l="1"/>
  <c r="H25" i="25"/>
  <c r="N27" i="25"/>
  <c r="L27" i="25"/>
  <c r="H16" i="25"/>
  <c r="H27" i="25" s="1"/>
  <c r="N12" i="24" l="1"/>
  <c r="L12" i="24"/>
  <c r="J12" i="24"/>
  <c r="N10" i="24"/>
  <c r="L10" i="24"/>
  <c r="J10" i="24"/>
  <c r="H24" i="24"/>
  <c r="N23" i="24"/>
  <c r="L23" i="24"/>
  <c r="J23" i="24"/>
  <c r="N22" i="24"/>
  <c r="L22" i="24"/>
  <c r="J22" i="24"/>
  <c r="N21" i="24"/>
  <c r="L21" i="24"/>
  <c r="J21" i="24"/>
  <c r="N20" i="24"/>
  <c r="L20" i="24"/>
  <c r="J20" i="24"/>
  <c r="N19" i="24"/>
  <c r="L19" i="24"/>
  <c r="J19" i="24"/>
  <c r="N14" i="24"/>
  <c r="J14" i="24"/>
  <c r="H21" i="24" l="1"/>
  <c r="H14" i="24"/>
  <c r="L25" i="24"/>
  <c r="N16" i="24"/>
  <c r="H13" i="24"/>
  <c r="H22" i="24"/>
  <c r="H12" i="24"/>
  <c r="L16" i="24"/>
  <c r="J25" i="24"/>
  <c r="N25" i="24"/>
  <c r="H15" i="24"/>
  <c r="H10" i="24"/>
  <c r="J16" i="24"/>
  <c r="H25" i="24" l="1"/>
  <c r="L27" i="24"/>
  <c r="N27" i="24"/>
  <c r="H16" i="24"/>
  <c r="J27" i="24"/>
  <c r="H27" i="24" l="1"/>
</calcChain>
</file>

<file path=xl/sharedStrings.xml><?xml version="1.0" encoding="utf-8"?>
<sst xmlns="http://schemas.openxmlformats.org/spreadsheetml/2006/main" count="134" uniqueCount="68">
  <si>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</si>
  <si>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</si>
  <si>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</si>
  <si>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</si>
  <si>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</si>
  <si>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</si>
  <si>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</si>
  <si>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</si>
  <si>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</si>
  <si>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</si>
  <si>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</si>
  <si>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</si>
  <si>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</si>
  <si>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</si>
  <si>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</si>
  <si>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</si>
  <si>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</si>
  <si>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</si>
  <si>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</si>
  <si>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</si>
  <si>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</si>
  <si>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</si>
  <si>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</si>
  <si>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</si>
  <si>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</si>
  <si>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</si>
  <si>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</si>
  <si>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</si>
  <si>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</si>
  <si>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</si>
  <si>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</si>
  <si>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</si>
  <si>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</si>
  <si>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</si>
  <si>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</si>
  <si>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</si>
  <si>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</si>
  <si>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</si>
  <si>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All other programs</t>
  </si>
  <si>
    <t>21 credits</t>
  </si>
  <si>
    <t>22 credits</t>
  </si>
  <si>
    <t>Will you enroll in DU's Health Insurance Plan?</t>
  </si>
  <si>
    <t>Choose Your Program:</t>
  </si>
  <si>
    <t>Sport Coaching Master's or Certificate Program</t>
  </si>
  <si>
    <t>Most Programs</t>
  </si>
  <si>
    <t>select</t>
  </si>
  <si>
    <t>Sport Coaching</t>
  </si>
  <si>
    <r>
      <t>DU Health &amp; Counseling Fee</t>
    </r>
    <r>
      <rPr>
        <u/>
        <vertAlign val="superscript"/>
        <sz val="11"/>
        <color theme="10"/>
        <rFont val="Calibri"/>
        <family val="2"/>
        <scheme val="minor"/>
      </rPr>
      <t>3</t>
    </r>
    <r>
      <rPr>
        <u/>
        <sz val="11"/>
        <color theme="10"/>
        <rFont val="Calibri"/>
        <family val="2"/>
        <scheme val="minor"/>
      </rPr>
      <t xml:space="preserve"> </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</si>
  <si>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</si>
  <si>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</si>
  <si>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This worksheet automatically deducts the 1.057% origination fee from the Direct Unsubsidized loan amount. Most students who submit the FAFSA are eligible to borrow up to $20,500 in an unsubsidized loan per academic year.</t>
  </si>
  <si>
    <r>
      <t xml:space="preserve">2026-27 Estimated Billing Worksheets
</t>
    </r>
    <r>
      <rPr>
        <b/>
        <i/>
        <sz val="16"/>
        <color theme="1"/>
        <rFont val="Calibri"/>
        <family val="2"/>
        <scheme val="minor"/>
      </rPr>
      <t>Graduate School of Professional Psychology</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</si>
  <si>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2026-2027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</si>
  <si>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2026-27 Estimated Billing Worksheet
Sport Coaching Master's or Certificate Program</t>
  </si>
  <si>
    <t>FALL 2026:</t>
  </si>
  <si>
    <t>WINTER 2027:</t>
  </si>
  <si>
    <t>SPRING 2027:</t>
  </si>
  <si>
    <t>FALL 2026</t>
  </si>
  <si>
    <t>WINTER 2027</t>
  </si>
  <si>
    <t>SPRING 2027</t>
  </si>
  <si>
    <t>Tuition for the 2026-27 academic year is $859 per credit.</t>
  </si>
  <si>
    <t>Technology fees are $8 per credit. If you will be enrolled in less than 4 credits, you will not be eligible for federal student loans.</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</si>
  <si>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</si>
  <si>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</si>
  <si>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Most Programs</t>
  </si>
  <si>
    <t>Tuition for the 2026-27 academic year is $1,397 per credit. (Note that this worksheet assumes you started your program in the fall of 2025 or later. If you started your program before then, your tuition rate may be different. Please contact the Graduate School of Professional Psychology for more information.)</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</si>
  <si>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of 2024 or later and are enrolled
in 8 or more credits. Students who started prior to fall 2024 can waive this fee (just delete the amount in these fields if you plan to waive it).</t>
    </r>
  </si>
  <si>
    <r>
      <t xml:space="preserve">This worksheet automatically deducts the 1.057% origination fee from the Direct Unsubsidized loan amount. Most students who submit the FAFSA are eligible to borrow up to $20,500 in an unsubsidized loan per academic year. </t>
    </r>
    <r>
      <rPr>
        <b/>
        <i/>
        <sz val="11"/>
        <color theme="1"/>
        <rFont val="Calibri"/>
        <family val="2"/>
        <scheme val="minor"/>
      </rPr>
      <t>New borrowers</t>
    </r>
    <r>
      <rPr>
        <b/>
        <sz val="11"/>
        <color theme="1"/>
        <rFont val="Calibri"/>
        <family val="2"/>
        <scheme val="minor"/>
      </rPr>
      <t xml:space="preserve"> </t>
    </r>
    <r>
      <rPr>
        <sz val="11"/>
        <color theme="1"/>
        <rFont val="Calibri"/>
        <family val="2"/>
        <scheme val="minor"/>
      </rPr>
      <t xml:space="preserve">enrolled in the PsyD program are eligible to borrow up to $50,000 in unsubsidized loans per academic year. Learn more at </t>
    </r>
    <r>
      <rPr>
        <b/>
        <sz val="11"/>
        <color theme="1"/>
        <rFont val="Calibri"/>
        <family val="2"/>
        <scheme val="minor"/>
      </rPr>
      <t>www.du.edu/federal-updates</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</si>
</sst>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u/>
      <vertAlign val="superscript"/>
      <sz val="11"/>
      <color theme="10"/>
      <name val="Calibri"/>
      <family val="2"/>
      <scheme val="minor"/>
    </font>
    <font>
      <i/>
      <sz val="11"/>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1">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61">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0" fontId="0" fillId="0" borderId="0" xfId="0" applyAlignment="1">
      <alignment horizontal="left" indent="2"/>
    </xf>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0" fillId="0" borderId="0" xfId="0" applyAlignment="1">
      <alignment horizontal="left"/>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5" fillId="0" borderId="0" xfId="0" applyFont="1" applyAlignment="1">
      <alignment horizontal="right" vertical="top"/>
    </xf>
    <xf numFmtId="0" fontId="5" fillId="0" borderId="0" xfId="0" applyFont="1" applyAlignment="1">
      <alignment horizontal="right"/>
    </xf>
    <xf numFmtId="44" fontId="0" fillId="2" borderId="9" xfId="1" applyFont="1" applyFill="1" applyBorder="1" applyProtection="1">
      <protection locked="0"/>
    </xf>
    <xf numFmtId="0" fontId="13" fillId="0" borderId="0" xfId="2" applyAlignment="1" applyProtection="1">
      <alignment horizontal="left" indent="5"/>
    </xf>
    <xf numFmtId="0" fontId="5" fillId="0" borderId="0" xfId="0" applyFont="1" applyAlignment="1">
      <alignment vertical="top"/>
    </xf>
    <xf numFmtId="44" fontId="0" fillId="4" borderId="9" xfId="1" applyFont="1" applyFill="1" applyBorder="1" applyProtection="1">
      <protection locked="0"/>
    </xf>
    <xf numFmtId="0" fontId="0" fillId="0" borderId="10" xfId="0" applyBorder="1"/>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3" fillId="0" borderId="3" xfId="0" applyFont="1" applyBorder="1" applyAlignment="1">
      <alignment horizontal="right" vertical="top" wrapText="1"/>
    </xf>
    <xf numFmtId="0" fontId="0" fillId="0" borderId="0" xfId="0" applyAlignment="1">
      <alignment horizontal="left" vertical="top" wrapText="1"/>
    </xf>
    <xf numFmtId="0" fontId="11" fillId="0" borderId="0" xfId="0" applyFont="1" applyAlignment="1">
      <alignment horizontal="left" vertical="center" wrapText="1" indent="1"/>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1891362</xdr:colOff>
      <xdr:row>1</xdr:row>
      <xdr:rowOff>542925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557859</xdr:colOff>
      <xdr:row>1</xdr:row>
      <xdr:rowOff>542925</xdr:rowOff>
    </xdr:to>
    <xdr:pic>
      <xdr:nvPicPr>
        <xdr:cNvPr id="2" name="Picture 1">
          <a:extLst>
            <a:ext uri="{FF2B5EF4-FFF2-40B4-BE49-F238E27FC236}">
              <a16:creationId xmlns:a16="http://schemas.microsoft.com/office/drawing/2014/main" id="{9273B4DB-0B05-4334-AF33-D8AF0F38D4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881834" cy="4359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557859</xdr:colOff>
      <xdr:row>1</xdr:row>
      <xdr:rowOff>542925</xdr:rowOff>
    </xdr:to>
    <xdr:pic>
      <xdr:nvPicPr>
        <xdr:cNvPr id="2" name="Picture 1">
          <a:extLst>
            <a:ext uri="{FF2B5EF4-FFF2-40B4-BE49-F238E27FC236}">
              <a16:creationId xmlns:a16="http://schemas.microsoft.com/office/drawing/2014/main" id="{68EB6B41-3943-4BB4-9444-5C784C21C8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881834" cy="4359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showGridLines="0" showRowColHeaders="0" tabSelected="1" showRuler="0" zoomScaleNormal="100" workbookViewId="0">
      <selection activeCell="B7" sqref="B7"/>
    </sheetView>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36"/>
    </row>
    <row r="2" spans="1:4" ht="47.25" customHeight="1" x14ac:dyDescent="0.35">
      <c r="B2" s="48" t="s">
        <v>51</v>
      </c>
      <c r="C2" s="49"/>
      <c r="D2" s="49"/>
    </row>
    <row r="3" spans="1:4" ht="8.25" customHeight="1" x14ac:dyDescent="0.25">
      <c r="B3" s="19"/>
      <c r="C3" s="21"/>
      <c r="D3" s="21"/>
    </row>
    <row r="4" spans="1:4" ht="66.75" customHeight="1" x14ac:dyDescent="0.25">
      <c r="B4" s="50" t="s">
        <v>52</v>
      </c>
      <c r="C4" s="50"/>
      <c r="D4" s="50"/>
    </row>
    <row r="5" spans="1:4" ht="21.75" customHeight="1" x14ac:dyDescent="0.25">
      <c r="C5"/>
    </row>
    <row r="6" spans="1:4" ht="27" customHeight="1" x14ac:dyDescent="0.25">
      <c r="B6" s="34" t="s">
        <v>42</v>
      </c>
      <c r="C6"/>
    </row>
    <row r="7" spans="1:4" x14ac:dyDescent="0.25">
      <c r="B7" s="35" t="s">
        <v>43</v>
      </c>
      <c r="C7"/>
    </row>
    <row r="8" spans="1:4" x14ac:dyDescent="0.25">
      <c r="B8" s="35" t="s">
        <v>38</v>
      </c>
    </row>
    <row r="9" spans="1:4" x14ac:dyDescent="0.25">
      <c r="B9" s="43"/>
    </row>
    <row r="10" spans="1:4" x14ac:dyDescent="0.25">
      <c r="B10" s="43"/>
    </row>
    <row r="11" spans="1:4" x14ac:dyDescent="0.25">
      <c r="B11" s="43"/>
    </row>
    <row r="15" spans="1:4" x14ac:dyDescent="0.25">
      <c r="B15" s="47" t="s">
        <v>13</v>
      </c>
      <c r="C15" s="47"/>
      <c r="D15" s="47"/>
    </row>
  </sheetData>
  <sheetProtection algorithmName="SHA-512" hashValue="J3vX4Fh2yPcU97sQnxTqxJ3Kh4Z1mm5gfMEeuiN+GKgGfIduvFX8il0jCPetu7ZP2/1l5RaJvGZYsVTwPoPpGA==" saltValue="gVrcI9wa2MbIOAFlXmqvNg==" spinCount="100000" sheet="1" selectLockedCells="1"/>
  <mergeCells count="3">
    <mergeCell ref="B15:D15"/>
    <mergeCell ref="B2:D2"/>
    <mergeCell ref="B4:D4"/>
  </mergeCells>
  <hyperlinks>
    <hyperlink ref="B7" location="'Sport Coaching'!A1" display="Sport Coaching Master's or Certificate Program" xr:uid="{00000000-0004-0000-0000-000000000000}"/>
    <hyperlink ref="B8" location="'Most Programs'!A1" display="All other programs" xr:uid="{00000000-0004-0000-0000-000001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FF863-BC7A-4C0F-9423-94ADC0B81863}">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4.140625" customWidth="1"/>
  </cols>
  <sheetData>
    <row r="1" spans="2:15" ht="17.25" customHeight="1" x14ac:dyDescent="0.25"/>
    <row r="2" spans="2:15" ht="47.25" customHeight="1" x14ac:dyDescent="0.25">
      <c r="F2" s="54" t="s">
        <v>64</v>
      </c>
      <c r="G2" s="54"/>
      <c r="H2" s="54"/>
      <c r="I2" s="54"/>
      <c r="J2" s="54"/>
      <c r="K2" s="54"/>
      <c r="L2" s="54"/>
      <c r="M2" s="54"/>
      <c r="N2" s="54"/>
      <c r="O2" s="54"/>
    </row>
    <row r="3" spans="2:15" ht="8.25" customHeight="1" x14ac:dyDescent="0.25">
      <c r="B3" s="19"/>
      <c r="C3" s="19"/>
      <c r="D3" s="19"/>
      <c r="E3" s="19"/>
      <c r="F3" s="19"/>
      <c r="G3" s="19"/>
      <c r="H3" s="20"/>
      <c r="I3" s="21"/>
      <c r="J3" s="21"/>
      <c r="K3" s="21"/>
      <c r="L3" s="21"/>
      <c r="M3" s="21"/>
      <c r="N3" s="21"/>
      <c r="O3" s="21"/>
    </row>
    <row r="4" spans="2:15" ht="6.75" customHeight="1" x14ac:dyDescent="0.25">
      <c r="B4" s="56"/>
      <c r="C4" s="56"/>
      <c r="D4" s="56"/>
      <c r="E4" s="56"/>
      <c r="F4" s="56"/>
      <c r="G4" s="56"/>
      <c r="H4" s="56"/>
      <c r="I4" s="56"/>
      <c r="J4" s="56"/>
      <c r="K4" s="56"/>
      <c r="L4" s="56"/>
      <c r="M4" s="56"/>
      <c r="N4" s="56"/>
      <c r="O4" s="56"/>
    </row>
    <row r="5" spans="2:15" ht="19.5" customHeight="1" x14ac:dyDescent="0.25">
      <c r="J5" s="39" t="s">
        <v>54</v>
      </c>
      <c r="L5" s="39" t="s">
        <v>55</v>
      </c>
      <c r="N5" s="39" t="s">
        <v>56</v>
      </c>
    </row>
    <row r="6" spans="2:15" ht="18" customHeight="1" x14ac:dyDescent="0.3">
      <c r="D6" s="6" t="s">
        <v>14</v>
      </c>
      <c r="E6" s="27"/>
      <c r="F6" s="27"/>
      <c r="G6" s="27"/>
      <c r="H6" s="27"/>
      <c r="I6" s="27"/>
      <c r="J6" s="38" t="s">
        <v>45</v>
      </c>
      <c r="L6" s="38" t="s">
        <v>45</v>
      </c>
      <c r="M6" s="22"/>
      <c r="N6" s="38" t="s">
        <v>45</v>
      </c>
      <c r="O6" s="27"/>
    </row>
    <row r="7" spans="2:15" ht="6" customHeight="1" x14ac:dyDescent="0.25"/>
    <row r="8" spans="2:15" ht="15.75" thickBot="1" x14ac:dyDescent="0.3">
      <c r="B8" s="1" t="s">
        <v>7</v>
      </c>
      <c r="C8" s="1"/>
      <c r="D8" s="2"/>
      <c r="E8" s="2"/>
      <c r="F8" s="2"/>
      <c r="G8" s="2"/>
      <c r="H8" s="4" t="s">
        <v>3</v>
      </c>
      <c r="I8" s="3"/>
      <c r="J8" s="4" t="s">
        <v>57</v>
      </c>
      <c r="K8" s="3"/>
      <c r="L8" s="4" t="s">
        <v>58</v>
      </c>
      <c r="M8" s="4"/>
      <c r="N8" s="4" t="s">
        <v>59</v>
      </c>
      <c r="O8" s="2"/>
    </row>
    <row r="9" spans="2:15" ht="9" customHeight="1" x14ac:dyDescent="0.25"/>
    <row r="10" spans="2:15" ht="21.75" customHeight="1" x14ac:dyDescent="0.25">
      <c r="B10" s="9" t="s">
        <v>1</v>
      </c>
      <c r="C10" s="9"/>
      <c r="D10" s="57"/>
      <c r="E10" s="57"/>
      <c r="F10" s="10"/>
      <c r="G10" s="10"/>
      <c r="H10" s="11">
        <f>J10+L10+N10</f>
        <v>0</v>
      </c>
      <c r="I10" s="10"/>
      <c r="J10" s="11">
        <f>VLOOKUP(J6, Data!A2:D22, 2, FALSE)</f>
        <v>0</v>
      </c>
      <c r="K10" s="10"/>
      <c r="L10" s="11">
        <f>VLOOKUP(L6, Data!A2:D22, 2, FALSE)</f>
        <v>0</v>
      </c>
      <c r="M10" s="11"/>
      <c r="N10" s="11">
        <f>VLOOKUP(N6, Data!A2:D22, 2, FALSE)</f>
        <v>0</v>
      </c>
      <c r="O10" s="10"/>
    </row>
    <row r="11" spans="2:15" ht="21.75" customHeight="1" x14ac:dyDescent="0.25">
      <c r="B11" s="37" t="s">
        <v>0</v>
      </c>
      <c r="C11" s="37"/>
    </row>
    <row r="12" spans="2:15" ht="21.75" customHeight="1" x14ac:dyDescent="0.25">
      <c r="B12" s="12" t="s">
        <v>2</v>
      </c>
      <c r="C12" s="12"/>
      <c r="D12" s="10"/>
      <c r="E12" s="10"/>
      <c r="F12" s="10"/>
      <c r="G12" s="10"/>
      <c r="H12" s="11">
        <f>J12+L12+N12</f>
        <v>0</v>
      </c>
      <c r="I12" s="10"/>
      <c r="J12" s="11">
        <f>VLOOKUP(J6, Data!A2:D22, 3, FALSE)</f>
        <v>0</v>
      </c>
      <c r="K12" s="10"/>
      <c r="L12" s="11">
        <f>VLOOKUP(L6, Data!A2:D22, 3, FALSE)</f>
        <v>0</v>
      </c>
      <c r="M12" s="11"/>
      <c r="N12" s="11">
        <f>VLOOKUP(N6, Data!A2:D22, 3, FALSE)</f>
        <v>0</v>
      </c>
      <c r="O12" s="10"/>
    </row>
    <row r="13" spans="2:15" ht="21.75" customHeight="1" x14ac:dyDescent="0.25">
      <c r="B13" s="33" t="s">
        <v>16</v>
      </c>
      <c r="C13" s="33"/>
      <c r="H13" s="5">
        <f>J13+L13+N13</f>
        <v>0</v>
      </c>
      <c r="J13" s="5">
        <f>VLOOKUP(J6, Data!A2:D22, 4, FALSE)</f>
        <v>0</v>
      </c>
      <c r="L13" s="5">
        <f>VLOOKUP(L6, Data!A2:D22, 4, FALSE)</f>
        <v>0</v>
      </c>
      <c r="N13" s="5">
        <f>VLOOKUP(N6, Data!A2:D22, 4, FALSE)</f>
        <v>0</v>
      </c>
    </row>
    <row r="14" spans="2:15" ht="21.75" customHeight="1" x14ac:dyDescent="0.25">
      <c r="B14" s="58" t="s">
        <v>41</v>
      </c>
      <c r="C14" s="58"/>
      <c r="D14" s="58"/>
      <c r="E14" s="59"/>
      <c r="F14" s="29" t="s">
        <v>5</v>
      </c>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60" t="s">
        <v>47</v>
      </c>
      <c r="C15" s="60"/>
      <c r="D15" s="60"/>
      <c r="E15" s="60"/>
      <c r="F15" s="46"/>
      <c r="G15" s="30"/>
      <c r="H15" s="31">
        <f>J15+L15+N15</f>
        <v>0</v>
      </c>
      <c r="I15" s="30"/>
      <c r="J15" s="45">
        <f>IF(AND(J6&lt;&gt;"select", J6&lt;&gt;"not enrolled",J6&lt;&gt;"4 credits",J6&lt;&gt;"5 credits",J6&lt;&gt;"6 credits",J6&lt;&gt;"7 credits"), 258, 0)</f>
        <v>0</v>
      </c>
      <c r="K15" s="30"/>
      <c r="L15" s="45">
        <f>IF(AND(L6&lt;&gt;"select", L6&lt;&gt;"not enrolled",L6&lt;&gt;"4 credits",L6&lt;&gt;"5 credits",L6&lt;&gt;"6 credits",L6&lt;&gt;"7 credits"), 258, 0)</f>
        <v>0</v>
      </c>
      <c r="M15" s="31"/>
      <c r="N15" s="45">
        <f>IF(AND(N6&lt;&gt;"select", N6&lt;&gt;"not enrolled",N6&lt;&gt;"4 credits",N6&lt;&gt;"5 credits",N6&lt;&gt;"6 credits",N6&lt;&gt;"7 credits"), 258,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10</v>
      </c>
      <c r="C18" s="1"/>
      <c r="D18" s="2"/>
      <c r="E18" s="2"/>
      <c r="F18" s="2"/>
      <c r="G18" s="2"/>
      <c r="H18" s="4" t="s">
        <v>3</v>
      </c>
      <c r="I18" s="3"/>
      <c r="J18" s="4" t="s">
        <v>57</v>
      </c>
      <c r="K18" s="3"/>
      <c r="L18" s="4" t="s">
        <v>58</v>
      </c>
      <c r="M18" s="4"/>
      <c r="N18" s="4" t="s">
        <v>59</v>
      </c>
      <c r="O18" s="2"/>
    </row>
    <row r="19" spans="2:15" ht="21.75" customHeight="1" x14ac:dyDescent="0.2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48</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49</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51" t="s">
        <v>18</v>
      </c>
      <c r="C23" s="51"/>
      <c r="D23" s="51"/>
      <c r="E23" s="51"/>
      <c r="F23" s="51"/>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52" t="s">
        <v>19</v>
      </c>
      <c r="C24" s="52"/>
      <c r="D24" s="52"/>
      <c r="E24" s="52"/>
      <c r="F24" s="52"/>
      <c r="G24" s="52"/>
      <c r="H24" s="26">
        <f>J24+L24+N24</f>
        <v>0</v>
      </c>
      <c r="I24" s="25"/>
      <c r="J24" s="18"/>
      <c r="K24" s="25"/>
      <c r="L24" s="18"/>
      <c r="M24" s="32"/>
      <c r="N24" s="42"/>
      <c r="O24" s="25"/>
    </row>
    <row r="25" spans="2:15" ht="21.75" customHeight="1" x14ac:dyDescent="0.25">
      <c r="D25" s="7" t="s">
        <v>9</v>
      </c>
      <c r="H25" s="5">
        <f>SUM(H19:H24)</f>
        <v>0</v>
      </c>
      <c r="J25" s="5">
        <f>SUM(J19:J24)</f>
        <v>0</v>
      </c>
      <c r="L25" s="5">
        <f>SUM(L19:L23,L24)</f>
        <v>0</v>
      </c>
      <c r="N25" s="5">
        <f>SUM(N19:N23,N24)</f>
        <v>0</v>
      </c>
    </row>
    <row r="26" spans="2:15" ht="15.75" thickBot="1" x14ac:dyDescent="0.3"/>
    <row r="27" spans="2:15" ht="21.75" customHeight="1" thickTop="1" thickBot="1" x14ac:dyDescent="0.35">
      <c r="B27" s="14" t="s">
        <v>11</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12</v>
      </c>
      <c r="C29" s="7"/>
    </row>
    <row r="30" spans="2:15" ht="31.5" customHeight="1" x14ac:dyDescent="0.25">
      <c r="B30" s="44">
        <v>1</v>
      </c>
      <c r="C30" s="55" t="s">
        <v>65</v>
      </c>
      <c r="D30" s="55"/>
      <c r="E30" s="55"/>
      <c r="F30" s="55"/>
      <c r="G30" s="55"/>
      <c r="H30" s="55"/>
      <c r="I30" s="55"/>
      <c r="J30" s="55"/>
      <c r="K30" s="55"/>
      <c r="L30" s="55"/>
      <c r="M30" s="55"/>
      <c r="N30" s="55"/>
      <c r="O30" s="55"/>
    </row>
    <row r="31" spans="2:15" ht="18" customHeight="1" x14ac:dyDescent="0.25">
      <c r="B31" s="41">
        <v>2</v>
      </c>
      <c r="C31" t="s">
        <v>61</v>
      </c>
      <c r="H31"/>
      <c r="J31"/>
      <c r="L31"/>
      <c r="M31"/>
      <c r="N31"/>
    </row>
    <row r="32" spans="2:15" ht="35.25" customHeight="1" x14ac:dyDescent="0.25">
      <c r="B32" s="40">
        <v>3</v>
      </c>
      <c r="C32" s="53" t="s">
        <v>66</v>
      </c>
      <c r="D32" s="53"/>
      <c r="E32" s="53"/>
      <c r="F32" s="53"/>
      <c r="G32" s="53"/>
      <c r="H32" s="53"/>
      <c r="I32" s="53"/>
      <c r="J32" s="53"/>
      <c r="K32" s="53"/>
      <c r="L32" s="53"/>
      <c r="M32" s="53"/>
      <c r="N32" s="53"/>
      <c r="O32" s="53"/>
    </row>
    <row r="33" spans="2:15" ht="48" customHeight="1" x14ac:dyDescent="0.25">
      <c r="B33" s="40">
        <v>4</v>
      </c>
      <c r="C33" s="53" t="s">
        <v>67</v>
      </c>
      <c r="D33" s="53"/>
      <c r="E33" s="53"/>
      <c r="F33" s="53"/>
      <c r="G33" s="53"/>
      <c r="H33" s="53"/>
      <c r="I33" s="53"/>
      <c r="J33" s="53"/>
      <c r="K33" s="53"/>
      <c r="L33" s="53"/>
      <c r="M33" s="53"/>
      <c r="N33" s="53"/>
      <c r="O33" s="53"/>
    </row>
    <row r="34" spans="2:15" ht="63" customHeight="1" x14ac:dyDescent="0.25">
      <c r="B34" s="40">
        <v>5</v>
      </c>
      <c r="C34" s="53" t="s">
        <v>63</v>
      </c>
      <c r="D34" s="53"/>
      <c r="E34" s="53"/>
      <c r="F34" s="53"/>
      <c r="G34" s="53"/>
      <c r="H34" s="53"/>
      <c r="I34" s="53"/>
      <c r="J34" s="53"/>
      <c r="K34" s="53"/>
      <c r="L34" s="53"/>
      <c r="M34" s="53"/>
      <c r="N34" s="53"/>
      <c r="O34" s="53"/>
    </row>
    <row r="35" spans="2:15" ht="21.75" customHeight="1" x14ac:dyDescent="0.25"/>
    <row r="37" spans="2:15" x14ac:dyDescent="0.25">
      <c r="B37" s="47" t="s">
        <v>13</v>
      </c>
      <c r="C37" s="47"/>
      <c r="D37" s="47"/>
      <c r="E37" s="47"/>
      <c r="F37" s="47"/>
      <c r="G37" s="47"/>
      <c r="H37" s="47"/>
      <c r="I37" s="47"/>
      <c r="J37" s="47"/>
      <c r="K37" s="47"/>
      <c r="L37" s="47"/>
      <c r="M37" s="47"/>
      <c r="N37" s="47"/>
      <c r="O37" s="47"/>
    </row>
  </sheetData>
  <sheetProtection algorithmName="SHA-512" hashValue="GU2KmzrRud8MgnpWxN/Hji9hvnIfMwTXZjeIK+VdxvpaGbWC+DSl2Acel+MepXAnucUtcwso7ImXtqU7544gIw==" saltValue="l1AGnPTSyJGQsw9RMBJ1ag==" spinCount="100000" sheet="1" objects="1" scenarios="1" selectLockedCells="1"/>
  <mergeCells count="12">
    <mergeCell ref="B23:F23"/>
    <mergeCell ref="B24:G24"/>
    <mergeCell ref="C34:O34"/>
    <mergeCell ref="B37:O37"/>
    <mergeCell ref="F2:O2"/>
    <mergeCell ref="C30:O30"/>
    <mergeCell ref="B4:O4"/>
    <mergeCell ref="D10:E10"/>
    <mergeCell ref="B14:E14"/>
    <mergeCell ref="B15:E15"/>
    <mergeCell ref="C32:O32"/>
    <mergeCell ref="C33:O33"/>
  </mergeCells>
  <hyperlinks>
    <hyperlink ref="B14" r:id="rId1" display="Will you enroll in DU's health insurance plan?" xr:uid="{CB3F1BC2-D02F-4A89-B25F-2CDE517198BE}"/>
    <hyperlink ref="B15" r:id="rId2" display="Will you use DU Health &amp; Counseling Services? " xr:uid="{D1A6C408-5009-4856-9A0A-380D221BB1E8}"/>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45E65437-21A5-47B2-ABD7-9D191B5F400F}">
          <x14:formula1>
            <xm:f>Data!$A$25:$A$26</xm:f>
          </x14:formula1>
          <xm:sqref>F14:F15</xm:sqref>
        </x14:dataValidation>
        <x14:dataValidation type="list" allowBlank="1" showInputMessage="1" showErrorMessage="1" xr:uid="{FEBCCE70-86F9-4A24-BEBF-14A4F26080BC}">
          <x14:formula1>
            <xm:f>Data!$A$2:$A$22</xm:f>
          </x14:formula1>
          <xm:sqref>N6 J6 L6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6F1B0-ED0A-4F49-9434-270536B0F43F}">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4.140625" customWidth="1"/>
  </cols>
  <sheetData>
    <row r="1" spans="2:15" ht="17.25" customHeight="1" x14ac:dyDescent="0.25"/>
    <row r="2" spans="2:15" ht="47.25" customHeight="1" x14ac:dyDescent="0.25">
      <c r="F2" s="54" t="s">
        <v>53</v>
      </c>
      <c r="G2" s="54"/>
      <c r="H2" s="54"/>
      <c r="I2" s="54"/>
      <c r="J2" s="54"/>
      <c r="K2" s="54"/>
      <c r="L2" s="54"/>
      <c r="M2" s="54"/>
      <c r="N2" s="54"/>
      <c r="O2" s="54"/>
    </row>
    <row r="3" spans="2:15" ht="8.25" customHeight="1" x14ac:dyDescent="0.25">
      <c r="B3" s="19"/>
      <c r="C3" s="19"/>
      <c r="D3" s="19"/>
      <c r="E3" s="19"/>
      <c r="F3" s="19"/>
      <c r="G3" s="19"/>
      <c r="H3" s="20"/>
      <c r="I3" s="21"/>
      <c r="J3" s="21"/>
      <c r="K3" s="21"/>
      <c r="L3" s="21"/>
      <c r="M3" s="21"/>
      <c r="N3" s="21"/>
      <c r="O3" s="21"/>
    </row>
    <row r="4" spans="2:15" ht="6.75" customHeight="1" x14ac:dyDescent="0.25">
      <c r="B4" s="56"/>
      <c r="C4" s="56"/>
      <c r="D4" s="56"/>
      <c r="E4" s="56"/>
      <c r="F4" s="56"/>
      <c r="G4" s="56"/>
      <c r="H4" s="56"/>
      <c r="I4" s="56"/>
      <c r="J4" s="56"/>
      <c r="K4" s="56"/>
      <c r="L4" s="56"/>
      <c r="M4" s="56"/>
      <c r="N4" s="56"/>
      <c r="O4" s="56"/>
    </row>
    <row r="5" spans="2:15" ht="19.5" customHeight="1" x14ac:dyDescent="0.25">
      <c r="J5" s="39" t="s">
        <v>54</v>
      </c>
      <c r="L5" s="39" t="s">
        <v>55</v>
      </c>
      <c r="N5" s="39" t="s">
        <v>56</v>
      </c>
    </row>
    <row r="6" spans="2:15" ht="18" customHeight="1" x14ac:dyDescent="0.3">
      <c r="D6" s="6" t="s">
        <v>14</v>
      </c>
      <c r="E6" s="27"/>
      <c r="F6" s="27"/>
      <c r="G6" s="27"/>
      <c r="H6" s="27"/>
      <c r="I6" s="27"/>
      <c r="J6" s="38" t="s">
        <v>45</v>
      </c>
      <c r="L6" s="38" t="s">
        <v>45</v>
      </c>
      <c r="M6" s="22"/>
      <c r="N6" s="38" t="s">
        <v>45</v>
      </c>
      <c r="O6" s="27"/>
    </row>
    <row r="7" spans="2:15" ht="6" customHeight="1" x14ac:dyDescent="0.25"/>
    <row r="8" spans="2:15" ht="15.75" thickBot="1" x14ac:dyDescent="0.3">
      <c r="B8" s="1" t="s">
        <v>7</v>
      </c>
      <c r="C8" s="1"/>
      <c r="D8" s="2"/>
      <c r="E8" s="2"/>
      <c r="F8" s="2"/>
      <c r="G8" s="2"/>
      <c r="H8" s="4" t="s">
        <v>3</v>
      </c>
      <c r="I8" s="3"/>
      <c r="J8" s="4" t="s">
        <v>57</v>
      </c>
      <c r="K8" s="3"/>
      <c r="L8" s="4" t="s">
        <v>58</v>
      </c>
      <c r="M8" s="4"/>
      <c r="N8" s="4" t="s">
        <v>59</v>
      </c>
      <c r="O8" s="2"/>
    </row>
    <row r="9" spans="2:15" ht="9" customHeight="1" x14ac:dyDescent="0.25"/>
    <row r="10" spans="2:15" ht="21.75" customHeight="1" x14ac:dyDescent="0.25">
      <c r="B10" s="9" t="s">
        <v>1</v>
      </c>
      <c r="C10" s="9"/>
      <c r="D10" s="57"/>
      <c r="E10" s="57"/>
      <c r="F10" s="10"/>
      <c r="G10" s="10"/>
      <c r="H10" s="11">
        <f>J10+L10+N10</f>
        <v>0</v>
      </c>
      <c r="I10" s="10"/>
      <c r="J10" s="11">
        <f>VLOOKUP(J6, Data!F2:I22, 2, FALSE)</f>
        <v>0</v>
      </c>
      <c r="K10" s="10"/>
      <c r="L10" s="11">
        <f>VLOOKUP(L6, Data!F2:I22, 2, FALSE)</f>
        <v>0</v>
      </c>
      <c r="M10" s="11"/>
      <c r="N10" s="11">
        <f>VLOOKUP(N6, Data!F2:I22, 2, FALSE)</f>
        <v>0</v>
      </c>
      <c r="O10" s="10"/>
    </row>
    <row r="11" spans="2:15" ht="21.75" customHeight="1" x14ac:dyDescent="0.25">
      <c r="B11" s="37" t="s">
        <v>0</v>
      </c>
      <c r="C11" s="37"/>
    </row>
    <row r="12" spans="2:15" ht="21.75" customHeight="1" x14ac:dyDescent="0.25">
      <c r="B12" s="12" t="s">
        <v>2</v>
      </c>
      <c r="C12" s="12"/>
      <c r="D12" s="10"/>
      <c r="E12" s="10"/>
      <c r="F12" s="10"/>
      <c r="G12" s="10"/>
      <c r="H12" s="11">
        <f>J12+L12+N12</f>
        <v>0</v>
      </c>
      <c r="I12" s="10"/>
      <c r="J12" s="11">
        <f>VLOOKUP(J6, Data!A2:D22, 3, FALSE)</f>
        <v>0</v>
      </c>
      <c r="K12" s="10"/>
      <c r="L12" s="11">
        <f>VLOOKUP(L6, Data!A2:D22, 3, FALSE)</f>
        <v>0</v>
      </c>
      <c r="M12" s="11"/>
      <c r="N12" s="11">
        <f>VLOOKUP(N6, Data!A2:D22, 3, FALSE)</f>
        <v>0</v>
      </c>
      <c r="O12" s="10"/>
    </row>
    <row r="13" spans="2:15" ht="21.75" customHeight="1" x14ac:dyDescent="0.25">
      <c r="B13" s="33" t="s">
        <v>16</v>
      </c>
      <c r="C13" s="33"/>
      <c r="H13" s="5">
        <f>J13+L13+N13</f>
        <v>0</v>
      </c>
      <c r="J13" s="5">
        <f>VLOOKUP(J6, Data!F2:I22, 4, FALSE)</f>
        <v>0</v>
      </c>
      <c r="L13" s="5">
        <f>VLOOKUP(L6, Data!F2:I22, 4, FALSE)</f>
        <v>0</v>
      </c>
      <c r="N13" s="5">
        <f>VLOOKUP(N6, Data!F2:I22, 4, FALSE)</f>
        <v>0</v>
      </c>
    </row>
    <row r="14" spans="2:15" ht="21.75" customHeight="1" x14ac:dyDescent="0.25">
      <c r="B14" s="58" t="s">
        <v>41</v>
      </c>
      <c r="C14" s="58"/>
      <c r="D14" s="58"/>
      <c r="E14" s="59"/>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60" t="s">
        <v>47</v>
      </c>
      <c r="C15" s="60"/>
      <c r="D15" s="60"/>
      <c r="E15" s="60"/>
      <c r="F15" s="46"/>
      <c r="G15" s="30"/>
      <c r="H15" s="31">
        <f>J15+L15+N15</f>
        <v>0</v>
      </c>
      <c r="I15" s="30"/>
      <c r="J15" s="45">
        <f>IF(AND(J6&lt;&gt;"select", J6&lt;&gt;"not enrolled",J6&lt;&gt;"4 credits",J6&lt;&gt;"5 credits",J6&lt;&gt;"6 credits",J6&lt;&gt;"7 credits"), 258, 0)</f>
        <v>0</v>
      </c>
      <c r="K15" s="30"/>
      <c r="L15" s="45">
        <f>IF(AND(L6&lt;&gt;"select", L6&lt;&gt;"not enrolled",L6&lt;&gt;"4 credits",L6&lt;&gt;"5 credits",L6&lt;&gt;"6 credits",L6&lt;&gt;"7 credits"), 258, 0)</f>
        <v>0</v>
      </c>
      <c r="M15" s="31"/>
      <c r="N15" s="45">
        <f>IF(AND(N6&lt;&gt;"select", N6&lt;&gt;"not enrolled",N6&lt;&gt;"4 credits",N6&lt;&gt;"5 credits",N6&lt;&gt;"6 credits",N6&lt;&gt;"7 credits"), 258,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10</v>
      </c>
      <c r="C18" s="1"/>
      <c r="D18" s="2"/>
      <c r="E18" s="2"/>
      <c r="F18" s="2"/>
      <c r="G18" s="2"/>
      <c r="H18" s="4" t="s">
        <v>3</v>
      </c>
      <c r="I18" s="3"/>
      <c r="J18" s="4" t="s">
        <v>57</v>
      </c>
      <c r="K18" s="3"/>
      <c r="L18" s="4" t="s">
        <v>58</v>
      </c>
      <c r="M18" s="4"/>
      <c r="N18" s="4" t="s">
        <v>59</v>
      </c>
      <c r="O18" s="2"/>
    </row>
    <row r="19" spans="2:15" ht="21.75" customHeight="1" x14ac:dyDescent="0.2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48</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49</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51" t="s">
        <v>18</v>
      </c>
      <c r="C23" s="51"/>
      <c r="D23" s="51"/>
      <c r="E23" s="51"/>
      <c r="F23" s="51"/>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52" t="s">
        <v>19</v>
      </c>
      <c r="C24" s="52"/>
      <c r="D24" s="52"/>
      <c r="E24" s="52"/>
      <c r="F24" s="52"/>
      <c r="G24" s="52"/>
      <c r="H24" s="26">
        <f>J24+L24+N24</f>
        <v>0</v>
      </c>
      <c r="I24" s="25"/>
      <c r="J24" s="18"/>
      <c r="K24" s="25"/>
      <c r="L24" s="18"/>
      <c r="M24" s="32"/>
      <c r="N24" s="42"/>
      <c r="O24" s="25"/>
    </row>
    <row r="25" spans="2:15" ht="21.75" customHeight="1" x14ac:dyDescent="0.25">
      <c r="D25" s="7" t="s">
        <v>9</v>
      </c>
      <c r="H25" s="5">
        <f>SUM(H19:H24)</f>
        <v>0</v>
      </c>
      <c r="J25" s="5">
        <f>SUM(J19:J24)</f>
        <v>0</v>
      </c>
      <c r="L25" s="5">
        <f>SUM(L19:L23,L24)</f>
        <v>0</v>
      </c>
      <c r="N25" s="5">
        <f>SUM(N19:N23,N24)</f>
        <v>0</v>
      </c>
    </row>
    <row r="26" spans="2:15" ht="15.75" thickBot="1" x14ac:dyDescent="0.3"/>
    <row r="27" spans="2:15" ht="21.75" customHeight="1" thickTop="1" thickBot="1" x14ac:dyDescent="0.35">
      <c r="B27" s="14" t="s">
        <v>11</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12</v>
      </c>
      <c r="C29" s="7"/>
    </row>
    <row r="30" spans="2:15" ht="18" customHeight="1" x14ac:dyDescent="0.25">
      <c r="B30" s="44">
        <v>1</v>
      </c>
      <c r="C30" s="53" t="s">
        <v>60</v>
      </c>
      <c r="D30" s="53"/>
      <c r="E30" s="53"/>
      <c r="F30" s="53"/>
      <c r="G30" s="53"/>
      <c r="H30" s="53"/>
      <c r="I30" s="53"/>
      <c r="J30" s="53"/>
      <c r="K30" s="53"/>
      <c r="L30" s="53"/>
      <c r="M30" s="53"/>
      <c r="N30" s="53"/>
      <c r="O30" s="53"/>
    </row>
    <row r="31" spans="2:15" ht="18" customHeight="1" x14ac:dyDescent="0.25">
      <c r="B31" s="41">
        <v>2</v>
      </c>
      <c r="C31" t="s">
        <v>61</v>
      </c>
      <c r="H31"/>
      <c r="J31"/>
      <c r="L31"/>
      <c r="M31"/>
      <c r="N31"/>
    </row>
    <row r="32" spans="2:15" ht="30.75" customHeight="1" x14ac:dyDescent="0.25">
      <c r="B32" s="40">
        <v>3</v>
      </c>
      <c r="C32" s="53" t="s">
        <v>62</v>
      </c>
      <c r="D32" s="53"/>
      <c r="E32" s="53"/>
      <c r="F32" s="53"/>
      <c r="G32" s="53"/>
      <c r="H32" s="53"/>
      <c r="I32" s="53"/>
      <c r="J32" s="53"/>
      <c r="K32" s="53"/>
      <c r="L32" s="53"/>
      <c r="M32" s="53"/>
      <c r="N32" s="53"/>
      <c r="O32" s="53"/>
    </row>
    <row r="33" spans="2:15" ht="33" customHeight="1" x14ac:dyDescent="0.25">
      <c r="B33" s="40">
        <v>4</v>
      </c>
      <c r="C33" s="53" t="s">
        <v>50</v>
      </c>
      <c r="D33" s="53"/>
      <c r="E33" s="53"/>
      <c r="F33" s="53"/>
      <c r="G33" s="53"/>
      <c r="H33" s="53"/>
      <c r="I33" s="53"/>
      <c r="J33" s="53"/>
      <c r="K33" s="53"/>
      <c r="L33" s="53"/>
      <c r="M33" s="53"/>
      <c r="N33" s="53"/>
      <c r="O33" s="53"/>
    </row>
    <row r="34" spans="2:15" ht="63" customHeight="1" x14ac:dyDescent="0.25">
      <c r="B34" s="40">
        <v>5</v>
      </c>
      <c r="C34" s="53" t="s">
        <v>63</v>
      </c>
      <c r="D34" s="53"/>
      <c r="E34" s="53"/>
      <c r="F34" s="53"/>
      <c r="G34" s="53"/>
      <c r="H34" s="53"/>
      <c r="I34" s="53"/>
      <c r="J34" s="53"/>
      <c r="K34" s="53"/>
      <c r="L34" s="53"/>
      <c r="M34" s="53"/>
      <c r="N34" s="53"/>
      <c r="O34" s="53"/>
    </row>
    <row r="35" spans="2:15" ht="21.75" customHeight="1" x14ac:dyDescent="0.25"/>
    <row r="37" spans="2:15" x14ac:dyDescent="0.25">
      <c r="B37" s="47" t="s">
        <v>13</v>
      </c>
      <c r="C37" s="47"/>
      <c r="D37" s="47"/>
      <c r="E37" s="47"/>
      <c r="F37" s="47"/>
      <c r="G37" s="47"/>
      <c r="H37" s="47"/>
      <c r="I37" s="47"/>
      <c r="J37" s="47"/>
      <c r="K37" s="47"/>
      <c r="L37" s="47"/>
      <c r="M37" s="47"/>
      <c r="N37" s="47"/>
      <c r="O37" s="47"/>
    </row>
  </sheetData>
  <sheetProtection algorithmName="SHA-512" hashValue="6ipZwbsE9s7SuVPc3vtaK7D5SHLBZWAxBE1b3BrS3bg+Gv0d2hN2uduxS5Vghl+nNjeRmfCRxP060unszvpj2w==" saltValue="Jnkd4o4VReZ/kLD7w/tLkQ==" spinCount="100000" sheet="1" objects="1" scenarios="1" selectLockedCells="1"/>
  <mergeCells count="12">
    <mergeCell ref="C34:O34"/>
    <mergeCell ref="B37:O37"/>
    <mergeCell ref="B23:F23"/>
    <mergeCell ref="C33:O33"/>
    <mergeCell ref="F2:O2"/>
    <mergeCell ref="B4:O4"/>
    <mergeCell ref="D10:E10"/>
    <mergeCell ref="B14:E14"/>
    <mergeCell ref="B15:E15"/>
    <mergeCell ref="B24:G24"/>
    <mergeCell ref="C30:O30"/>
    <mergeCell ref="C32:O32"/>
  </mergeCells>
  <hyperlinks>
    <hyperlink ref="B14" r:id="rId1" display="Will you enroll in DU's health insurance plan?" xr:uid="{DCEE50C2-17F7-4F77-BD8D-89CB19EA56A3}"/>
    <hyperlink ref="B15" r:id="rId2" display="Will you use DU Health &amp; Counseling Services? " xr:uid="{81F97ADE-7584-4F6B-B0CA-890CD793B788}"/>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81EEEFF8-A455-4BFE-8923-F9523B137128}">
          <x14:formula1>
            <xm:f>Data!$A$2:$A$22</xm:f>
          </x14:formula1>
          <xm:sqref>N6 J6 L6</xm:sqref>
        </x14:dataValidation>
        <x14:dataValidation type="list" allowBlank="1" showInputMessage="1" showErrorMessage="1" xr:uid="{F9730132-16F7-4288-B592-D2BAD51690A1}">
          <x14:formula1>
            <xm:f>Data!$A$25:$A$26</xm:f>
          </x14:formula1>
          <xm:sqref>F14:F15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0"/>
  <sheetViews>
    <sheetView workbookViewId="0">
      <selection activeCell="K17" sqref="K17"/>
    </sheetView>
  </sheetViews>
  <sheetFormatPr defaultColWidth="8.85546875" defaultRowHeight="15" x14ac:dyDescent="0.25"/>
  <cols>
    <col min="1" max="1" width="20.7109375" customWidth="1"/>
    <col min="2" max="5" width="8.140625" customWidth="1"/>
    <col min="6" max="6" width="12" bestFit="1" customWidth="1"/>
    <col min="7" max="8" width="8.42578125" customWidth="1"/>
    <col min="9" max="9" width="8.85546875" customWidth="1"/>
  </cols>
  <sheetData>
    <row r="1" spans="1:16" x14ac:dyDescent="0.25">
      <c r="A1" s="7" t="s">
        <v>44</v>
      </c>
      <c r="F1" s="7" t="s">
        <v>46</v>
      </c>
      <c r="M1" s="7"/>
      <c r="P1" s="7"/>
    </row>
    <row r="2" spans="1:16" x14ac:dyDescent="0.25">
      <c r="A2" t="s">
        <v>45</v>
      </c>
      <c r="F2" t="s">
        <v>45</v>
      </c>
      <c r="M2" s="7"/>
      <c r="P2" s="7"/>
    </row>
    <row r="3" spans="1:16" x14ac:dyDescent="0.25">
      <c r="A3" t="s">
        <v>37</v>
      </c>
      <c r="B3">
        <v>0</v>
      </c>
      <c r="C3">
        <v>0</v>
      </c>
      <c r="D3">
        <v>0</v>
      </c>
      <c r="F3" t="s">
        <v>37</v>
      </c>
      <c r="G3">
        <v>0</v>
      </c>
      <c r="H3">
        <v>0</v>
      </c>
      <c r="I3">
        <v>0</v>
      </c>
    </row>
    <row r="4" spans="1:16" x14ac:dyDescent="0.25">
      <c r="A4" t="s">
        <v>20</v>
      </c>
      <c r="B4">
        <v>5588</v>
      </c>
      <c r="C4">
        <f>8*4</f>
        <v>32</v>
      </c>
      <c r="D4">
        <v>57</v>
      </c>
      <c r="F4" t="s">
        <v>20</v>
      </c>
      <c r="G4">
        <v>3436</v>
      </c>
      <c r="H4">
        <f>8*4</f>
        <v>32</v>
      </c>
      <c r="I4">
        <v>57</v>
      </c>
    </row>
    <row r="5" spans="1:16" x14ac:dyDescent="0.25">
      <c r="A5" t="s">
        <v>21</v>
      </c>
      <c r="B5">
        <v>6985</v>
      </c>
      <c r="C5">
        <f>C4+8</f>
        <v>40</v>
      </c>
      <c r="D5">
        <v>57</v>
      </c>
      <c r="F5" t="s">
        <v>21</v>
      </c>
      <c r="G5">
        <v>4295</v>
      </c>
      <c r="H5">
        <f>H4+8</f>
        <v>40</v>
      </c>
      <c r="I5">
        <v>57</v>
      </c>
    </row>
    <row r="6" spans="1:16" x14ac:dyDescent="0.25">
      <c r="A6" t="s">
        <v>22</v>
      </c>
      <c r="B6">
        <v>8382</v>
      </c>
      <c r="C6">
        <f t="shared" ref="C6:C22" si="0">C5+8</f>
        <v>48</v>
      </c>
      <c r="D6">
        <v>57</v>
      </c>
      <c r="F6" t="s">
        <v>22</v>
      </c>
      <c r="G6">
        <v>5154</v>
      </c>
      <c r="H6">
        <f t="shared" ref="H6:H22" si="1">H5+8</f>
        <v>48</v>
      </c>
      <c r="I6">
        <v>57</v>
      </c>
    </row>
    <row r="7" spans="1:16" x14ac:dyDescent="0.25">
      <c r="A7" t="s">
        <v>23</v>
      </c>
      <c r="B7">
        <v>9779</v>
      </c>
      <c r="C7">
        <f t="shared" si="0"/>
        <v>56</v>
      </c>
      <c r="D7">
        <v>57</v>
      </c>
      <c r="F7" t="s">
        <v>23</v>
      </c>
      <c r="G7">
        <v>6013</v>
      </c>
      <c r="H7">
        <f t="shared" si="1"/>
        <v>56</v>
      </c>
      <c r="I7">
        <v>57</v>
      </c>
    </row>
    <row r="8" spans="1:16" x14ac:dyDescent="0.25">
      <c r="A8" t="s">
        <v>24</v>
      </c>
      <c r="B8">
        <v>11176</v>
      </c>
      <c r="C8">
        <f t="shared" si="0"/>
        <v>64</v>
      </c>
      <c r="D8">
        <v>57</v>
      </c>
      <c r="F8" t="s">
        <v>24</v>
      </c>
      <c r="G8">
        <v>6872</v>
      </c>
      <c r="H8">
        <f t="shared" si="1"/>
        <v>64</v>
      </c>
      <c r="I8">
        <v>57</v>
      </c>
    </row>
    <row r="9" spans="1:16" x14ac:dyDescent="0.25">
      <c r="A9" t="s">
        <v>25</v>
      </c>
      <c r="B9">
        <v>12573</v>
      </c>
      <c r="C9">
        <f t="shared" si="0"/>
        <v>72</v>
      </c>
      <c r="D9">
        <v>57</v>
      </c>
      <c r="F9" t="s">
        <v>25</v>
      </c>
      <c r="G9">
        <v>7731</v>
      </c>
      <c r="H9">
        <f t="shared" si="1"/>
        <v>72</v>
      </c>
      <c r="I9">
        <v>57</v>
      </c>
    </row>
    <row r="10" spans="1:16" x14ac:dyDescent="0.25">
      <c r="A10" t="s">
        <v>26</v>
      </c>
      <c r="B10">
        <v>13970</v>
      </c>
      <c r="C10">
        <f t="shared" si="0"/>
        <v>80</v>
      </c>
      <c r="D10">
        <v>57</v>
      </c>
      <c r="F10" t="s">
        <v>26</v>
      </c>
      <c r="G10">
        <v>8590</v>
      </c>
      <c r="H10">
        <f t="shared" si="1"/>
        <v>80</v>
      </c>
      <c r="I10">
        <v>57</v>
      </c>
    </row>
    <row r="11" spans="1:16" x14ac:dyDescent="0.25">
      <c r="A11" t="s">
        <v>27</v>
      </c>
      <c r="B11">
        <v>15367</v>
      </c>
      <c r="C11">
        <f t="shared" si="0"/>
        <v>88</v>
      </c>
      <c r="D11">
        <v>57</v>
      </c>
      <c r="F11" t="s">
        <v>27</v>
      </c>
      <c r="G11">
        <v>9449</v>
      </c>
      <c r="H11">
        <f t="shared" si="1"/>
        <v>88</v>
      </c>
      <c r="I11">
        <v>57</v>
      </c>
    </row>
    <row r="12" spans="1:16" x14ac:dyDescent="0.25">
      <c r="A12" t="s">
        <v>28</v>
      </c>
      <c r="B12">
        <v>16764</v>
      </c>
      <c r="C12">
        <f t="shared" si="0"/>
        <v>96</v>
      </c>
      <c r="D12">
        <v>57</v>
      </c>
      <c r="F12" t="s">
        <v>28</v>
      </c>
      <c r="G12">
        <v>10308</v>
      </c>
      <c r="H12">
        <f t="shared" si="1"/>
        <v>96</v>
      </c>
      <c r="I12">
        <v>57</v>
      </c>
    </row>
    <row r="13" spans="1:16" x14ac:dyDescent="0.25">
      <c r="A13" t="s">
        <v>29</v>
      </c>
      <c r="B13">
        <v>18161</v>
      </c>
      <c r="C13">
        <f t="shared" si="0"/>
        <v>104</v>
      </c>
      <c r="D13">
        <v>57</v>
      </c>
      <c r="F13" t="s">
        <v>29</v>
      </c>
      <c r="G13">
        <v>11167</v>
      </c>
      <c r="H13">
        <f t="shared" si="1"/>
        <v>104</v>
      </c>
      <c r="I13">
        <v>57</v>
      </c>
    </row>
    <row r="14" spans="1:16" x14ac:dyDescent="0.25">
      <c r="A14" t="s">
        <v>30</v>
      </c>
      <c r="B14">
        <v>19558</v>
      </c>
      <c r="C14">
        <f t="shared" si="0"/>
        <v>112</v>
      </c>
      <c r="D14">
        <v>57</v>
      </c>
      <c r="F14" t="s">
        <v>30</v>
      </c>
      <c r="G14">
        <v>12026</v>
      </c>
      <c r="H14">
        <f t="shared" si="1"/>
        <v>112</v>
      </c>
      <c r="I14">
        <v>57</v>
      </c>
    </row>
    <row r="15" spans="1:16" x14ac:dyDescent="0.25">
      <c r="A15" t="s">
        <v>31</v>
      </c>
      <c r="B15">
        <v>20955</v>
      </c>
      <c r="C15">
        <f t="shared" si="0"/>
        <v>120</v>
      </c>
      <c r="D15">
        <v>57</v>
      </c>
      <c r="F15" t="s">
        <v>31</v>
      </c>
      <c r="G15">
        <v>12885</v>
      </c>
      <c r="H15">
        <f t="shared" si="1"/>
        <v>120</v>
      </c>
      <c r="I15">
        <v>57</v>
      </c>
    </row>
    <row r="16" spans="1:16" x14ac:dyDescent="0.25">
      <c r="A16" t="s">
        <v>32</v>
      </c>
      <c r="B16">
        <v>22352</v>
      </c>
      <c r="C16">
        <f t="shared" si="0"/>
        <v>128</v>
      </c>
      <c r="D16">
        <v>57</v>
      </c>
      <c r="F16" t="s">
        <v>32</v>
      </c>
      <c r="G16">
        <v>13744</v>
      </c>
      <c r="H16">
        <f t="shared" si="1"/>
        <v>128</v>
      </c>
      <c r="I16">
        <v>57</v>
      </c>
    </row>
    <row r="17" spans="1:21" x14ac:dyDescent="0.25">
      <c r="A17" t="s">
        <v>33</v>
      </c>
      <c r="B17">
        <v>23749</v>
      </c>
      <c r="C17">
        <f t="shared" si="0"/>
        <v>136</v>
      </c>
      <c r="D17">
        <v>57</v>
      </c>
      <c r="F17" t="s">
        <v>33</v>
      </c>
      <c r="G17">
        <v>14603</v>
      </c>
      <c r="H17">
        <f t="shared" si="1"/>
        <v>136</v>
      </c>
      <c r="I17">
        <v>57</v>
      </c>
    </row>
    <row r="18" spans="1:21" x14ac:dyDescent="0.25">
      <c r="A18" t="s">
        <v>34</v>
      </c>
      <c r="B18">
        <v>25146</v>
      </c>
      <c r="C18">
        <f t="shared" si="0"/>
        <v>144</v>
      </c>
      <c r="D18">
        <v>57</v>
      </c>
      <c r="F18" t="s">
        <v>34</v>
      </c>
      <c r="G18">
        <v>15462</v>
      </c>
      <c r="H18">
        <f t="shared" si="1"/>
        <v>144</v>
      </c>
      <c r="I18">
        <v>57</v>
      </c>
    </row>
    <row r="19" spans="1:21" x14ac:dyDescent="0.25">
      <c r="A19" t="s">
        <v>35</v>
      </c>
      <c r="B19">
        <v>26543</v>
      </c>
      <c r="C19">
        <f t="shared" si="0"/>
        <v>152</v>
      </c>
      <c r="D19">
        <v>57</v>
      </c>
      <c r="F19" t="s">
        <v>35</v>
      </c>
      <c r="G19">
        <v>16321</v>
      </c>
      <c r="H19">
        <f t="shared" si="1"/>
        <v>152</v>
      </c>
      <c r="I19">
        <v>57</v>
      </c>
    </row>
    <row r="20" spans="1:21" x14ac:dyDescent="0.25">
      <c r="A20" t="s">
        <v>36</v>
      </c>
      <c r="B20">
        <v>27940</v>
      </c>
      <c r="C20">
        <f t="shared" si="0"/>
        <v>160</v>
      </c>
      <c r="D20">
        <v>57</v>
      </c>
      <c r="F20" t="s">
        <v>36</v>
      </c>
      <c r="G20">
        <v>17180</v>
      </c>
      <c r="H20">
        <f t="shared" si="1"/>
        <v>160</v>
      </c>
      <c r="I20">
        <v>57</v>
      </c>
    </row>
    <row r="21" spans="1:21" x14ac:dyDescent="0.25">
      <c r="A21" t="s">
        <v>39</v>
      </c>
      <c r="B21">
        <v>29337</v>
      </c>
      <c r="C21">
        <f t="shared" si="0"/>
        <v>168</v>
      </c>
      <c r="D21">
        <v>57</v>
      </c>
      <c r="F21" t="s">
        <v>39</v>
      </c>
      <c r="G21">
        <v>18039</v>
      </c>
      <c r="H21">
        <f t="shared" si="1"/>
        <v>168</v>
      </c>
      <c r="I21">
        <v>57</v>
      </c>
    </row>
    <row r="22" spans="1:21" x14ac:dyDescent="0.25">
      <c r="A22" t="s">
        <v>40</v>
      </c>
      <c r="B22">
        <v>30734</v>
      </c>
      <c r="C22">
        <f t="shared" si="0"/>
        <v>176</v>
      </c>
      <c r="D22">
        <v>57</v>
      </c>
      <c r="F22" t="s">
        <v>40</v>
      </c>
      <c r="G22">
        <v>18898</v>
      </c>
      <c r="H22">
        <f t="shared" si="1"/>
        <v>176</v>
      </c>
      <c r="I22">
        <v>57</v>
      </c>
    </row>
    <row r="24" spans="1:21" x14ac:dyDescent="0.25">
      <c r="A24" t="s">
        <v>17</v>
      </c>
    </row>
    <row r="25" spans="1:21" x14ac:dyDescent="0.25">
      <c r="A25" t="s">
        <v>4</v>
      </c>
      <c r="B25">
        <v>1990</v>
      </c>
    </row>
    <row r="26" spans="1:21" x14ac:dyDescent="0.25">
      <c r="A26" t="s">
        <v>5</v>
      </c>
      <c r="B26">
        <v>0</v>
      </c>
      <c r="I26" s="53"/>
      <c r="J26" s="53"/>
      <c r="K26" s="53"/>
      <c r="L26" s="53"/>
      <c r="M26" s="53"/>
      <c r="N26" s="53"/>
      <c r="O26" s="53"/>
      <c r="P26" s="53"/>
      <c r="Q26" s="53"/>
      <c r="R26" s="53"/>
      <c r="S26" s="53"/>
      <c r="T26" s="53"/>
      <c r="U26" s="53"/>
    </row>
    <row r="27" spans="1:21" x14ac:dyDescent="0.25">
      <c r="I27" s="53"/>
      <c r="J27" s="53"/>
      <c r="K27" s="53"/>
      <c r="L27" s="53"/>
      <c r="M27" s="53"/>
      <c r="N27" s="53"/>
      <c r="O27" s="53"/>
      <c r="P27" s="53"/>
      <c r="Q27" s="53"/>
      <c r="R27" s="53"/>
      <c r="S27" s="53"/>
      <c r="T27" s="53"/>
      <c r="U27" s="53"/>
    </row>
    <row r="28" spans="1:21" x14ac:dyDescent="0.25">
      <c r="I28" s="53"/>
      <c r="J28" s="53"/>
      <c r="K28" s="53"/>
      <c r="L28" s="53"/>
      <c r="M28" s="53"/>
      <c r="N28" s="53"/>
      <c r="O28" s="53"/>
      <c r="P28" s="53"/>
      <c r="Q28" s="53"/>
      <c r="R28" s="53"/>
      <c r="S28" s="53"/>
      <c r="T28" s="53"/>
      <c r="U28" s="53"/>
    </row>
    <row r="29" spans="1:21" ht="15" customHeight="1" x14ac:dyDescent="0.25">
      <c r="I29" s="53"/>
      <c r="J29" s="53"/>
      <c r="K29" s="53"/>
      <c r="L29" s="53"/>
      <c r="M29" s="53"/>
      <c r="N29" s="53"/>
      <c r="O29" s="53"/>
      <c r="P29" s="53"/>
      <c r="Q29" s="53"/>
      <c r="R29" s="53"/>
      <c r="S29" s="53"/>
      <c r="T29" s="53"/>
      <c r="U29" s="53"/>
    </row>
    <row r="30" spans="1:21" x14ac:dyDescent="0.25">
      <c r="I30" s="53"/>
      <c r="J30" s="53"/>
      <c r="K30" s="53"/>
      <c r="L30" s="53"/>
      <c r="M30" s="53"/>
      <c r="N30" s="53"/>
      <c r="O30" s="53"/>
      <c r="P30" s="53"/>
      <c r="Q30" s="53"/>
      <c r="R30" s="53"/>
      <c r="S30" s="53"/>
      <c r="T30" s="53"/>
      <c r="U30" s="53"/>
    </row>
  </sheetData>
  <sheetProtection algorithmName="SHA-512" hashValue="uw02RIqoanIDcGLUZSfDQyHyLsaT7lI2M4AzpR9+K4gBTKhjp5oSpP0zORDIwXIjDbI+emHB3TTMs8CuNB/tMw==" saltValue="EH/PRQX4yNOidqrzpInJug==" spinCount="100000" sheet="1" selectLockedCells="1" selectUnlockedCells="1"/>
  <mergeCells count="5">
    <mergeCell ref="I26:U26"/>
    <mergeCell ref="I27:U27"/>
    <mergeCell ref="I28:U28"/>
    <mergeCell ref="I29:U29"/>
    <mergeCell ref="I30:U3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Worksheets Home</vt:lpstr>
      <vt:lpstr>Most Programs</vt:lpstr>
      <vt:lpstr>Sport Coaching</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 Financial Aid</cp:lastModifiedBy>
  <cp:lastPrinted>2019-02-07T21:36:17Z</cp:lastPrinted>
  <dcterms:created xsi:type="dcterms:W3CDTF">2018-06-06T22:54:45Z</dcterms:created>
  <dcterms:modified xsi:type="dcterms:W3CDTF">2026-02-23T19:53:36Z</dcterms:modified>
</cp:coreProperties>
</file>